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 store\Desktop\სმპ\არჩევნები 2020\აუდიტის სამსახური -დეკლარაციები\"/>
    </mc:Choice>
  </mc:AlternateContent>
  <xr:revisionPtr revIDLastSave="0" documentId="13_ncr:1_{FC25E541-B8A8-46DE-958A-93487890B19B}" xr6:coauthVersionLast="45" xr6:coauthVersionMax="45" xr10:uidLastSave="{00000000-0000-0000-0000-000000000000}"/>
  <bookViews>
    <workbookView xWindow="-120" yWindow="-120" windowWidth="20730" windowHeight="11160" tabRatio="954" firstSheet="1" activeTab="3" xr2:uid="{00000000-000D-0000-FFFF-FFFF00000000}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N4'!$A$8:$D$63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5.5'!$A$1:$M$45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N4'!$A$1:$D$89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N8'!$A$1:$J$22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91029"/>
</workbook>
</file>

<file path=xl/calcChain.xml><?xml version="1.0" encoding="utf-8"?>
<calcChain xmlns="http://schemas.openxmlformats.org/spreadsheetml/2006/main">
  <c r="D33" i="47" l="1"/>
  <c r="I11" i="9"/>
  <c r="I10" i="9"/>
  <c r="L31" i="46"/>
  <c r="K16" i="46" l="1"/>
  <c r="C12" i="7" l="1"/>
  <c r="D12" i="7" l="1"/>
  <c r="C12" i="3"/>
  <c r="D12" i="3"/>
  <c r="D15" i="47" l="1"/>
  <c r="C25" i="59" l="1"/>
  <c r="C23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 i="47"/>
  <c r="D10" i="40"/>
  <c r="C13" i="59" s="1"/>
  <c r="C10" i="40"/>
  <c r="I38" i="35" l="1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0" i="7"/>
  <c r="D9" i="7" s="1"/>
  <c r="D31" i="3"/>
  <c r="C31" i="3"/>
  <c r="C24" i="59" s="1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C33" i="47"/>
  <c r="D24" i="47"/>
  <c r="D18" i="47" s="1"/>
  <c r="C24" i="47"/>
  <c r="C18" i="47" s="1"/>
  <c r="C15" i="47"/>
  <c r="C14" i="47" l="1"/>
  <c r="C9" i="47" s="1"/>
  <c r="D14" i="47"/>
  <c r="D9" i="47" s="1"/>
  <c r="H34" i="45"/>
  <c r="G34" i="45"/>
  <c r="I25" i="43"/>
  <c r="H25" i="43"/>
  <c r="G25" i="43"/>
  <c r="D27" i="3" l="1"/>
  <c r="C27" i="3"/>
  <c r="C22" i="59" s="1"/>
  <c r="C20" i="59" s="1"/>
  <c r="D74" i="40" l="1"/>
  <c r="D65" i="40"/>
  <c r="D59" i="40"/>
  <c r="C59" i="40"/>
  <c r="D54" i="40"/>
  <c r="C54" i="40"/>
  <c r="D48" i="40"/>
  <c r="C48" i="40"/>
  <c r="D37" i="40"/>
  <c r="C11" i="59" s="1"/>
  <c r="C37" i="40"/>
  <c r="D33" i="40"/>
  <c r="C33" i="40"/>
  <c r="D24" i="40"/>
  <c r="D18" i="40" s="1"/>
  <c r="C24" i="40"/>
  <c r="C18" i="40" s="1"/>
  <c r="D15" i="40"/>
  <c r="C14" i="59" s="1"/>
  <c r="C15" i="40"/>
  <c r="A6" i="40"/>
  <c r="C14" i="40" l="1"/>
  <c r="C9" i="40" s="1"/>
  <c r="D14" i="40"/>
  <c r="D9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D9" i="3" s="1"/>
  <c r="B9" i="10"/>
  <c r="D10" i="12"/>
  <c r="D44" i="12"/>
  <c r="J9" i="10"/>
  <c r="D26" i="3"/>
  <c r="C10" i="12"/>
  <c r="C44" i="12"/>
  <c r="D9" i="10"/>
  <c r="F9" i="10"/>
  <c r="C9" i="3" l="1"/>
  <c r="C17" i="59"/>
</calcChain>
</file>

<file path=xl/sharedStrings.xml><?xml version="1.0" encoding="utf-8"?>
<sst xmlns="http://schemas.openxmlformats.org/spreadsheetml/2006/main" count="962" uniqueCount="518">
  <si>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</si>
  <si>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</si>
  <si>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</si>
  <si>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</si>
  <si>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</si>
  <si>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</si>
  <si>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</si>
  <si>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</si>
  <si>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</si>
  <si>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</si>
  <si>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</si>
  <si>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</si>
  <si>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</si>
  <si>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</si>
  <si>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</si>
  <si>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</si>
  <si>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</si>
  <si>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</si>
  <si>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</si>
  <si>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</si>
  <si>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</si>
  <si>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</si>
  <si>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</si>
  <si>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</si>
  <si>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</si>
  <si>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</si>
  <si>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</si>
  <si>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</si>
  <si>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</si>
  <si>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</si>
  <si>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</si>
  <si>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</si>
  <si>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</si>
  <si>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</si>
  <si>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</si>
  <si>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</si>
  <si>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</si>
  <si>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</si>
  <si>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</si>
  <si>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</si>
  <si>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</si>
  <si>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</si>
  <si>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</si>
  <si>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</si>
  <si>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</si>
  <si>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</si>
  <si>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</si>
  <si>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</si>
  <si>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</si>
  <si>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</si>
  <si>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</si>
  <si>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</si>
  <si>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</si>
  <si>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</si>
  <si>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</si>
  <si>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</si>
  <si>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</si>
  <si>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</si>
  <si>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</si>
  <si>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</si>
  <si>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</si>
  <si>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</si>
  <si>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</si>
  <si>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</si>
  <si>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</si>
  <si>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</si>
  <si>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</si>
  <si>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</si>
  <si>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</si>
  <si>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</si>
  <si>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</si>
  <si>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</si>
  <si>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</si>
  <si>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</si>
  <si>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</si>
  <si>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</si>
  <si>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</si>
  <si>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</si>
  <si>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</si>
  <si>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</si>
  <si>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</si>
  <si>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</si>
  <si>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</si>
  <si>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</si>
  <si>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</si>
  <si>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</si>
  <si>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</si>
  <si>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</si>
  <si>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</si>
  <si>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</si>
  <si>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</si>
  <si>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</si>
  <si>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</si>
  <si>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</si>
  <si>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</si>
  <si>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</si>
  <si>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</si>
  <si>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</si>
  <si>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</si>
  <si>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</si>
  <si>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</si>
  <si>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</si>
  <si>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</si>
  <si>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</si>
  <si>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</si>
  <si>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</si>
  <si>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</si>
  <si>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</si>
  <si>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</si>
  <si>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</si>
  <si>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</si>
  <si>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</si>
  <si>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</si>
  <si>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</si>
  <si>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</si>
  <si>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</si>
  <si>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</si>
  <si>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</si>
  <si>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</si>
  <si>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</si>
  <si>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</si>
  <si>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</si>
  <si>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</si>
  <si>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</si>
  <si>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</si>
  <si>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</si>
  <si>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</si>
  <si>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</si>
  <si>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</si>
  <si>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</si>
  <si>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</si>
  <si>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</si>
  <si>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</si>
  <si>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</si>
  <si>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</si>
  <si>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</si>
  <si>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</si>
  <si>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</si>
  <si>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</si>
  <si>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</si>
  <si>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</si>
  <si>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</si>
  <si>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</si>
  <si>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</si>
  <si>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</si>
  <si>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</si>
  <si>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</si>
  <si>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</si>
  <si>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</si>
  <si>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</si>
  <si>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</si>
  <si>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</si>
  <si>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</si>
  <si>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</si>
  <si>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</si>
  <si>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</si>
  <si>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</si>
  <si>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</si>
  <si>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</si>
  <si>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</si>
  <si>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</si>
  <si>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</si>
  <si>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</si>
  <si>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</si>
  <si>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</si>
  <si>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</si>
  <si>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</si>
  <si>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</si>
  <si>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</si>
  <si>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</si>
  <si>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</si>
  <si>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</si>
  <si>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</si>
  <si>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</si>
  <si>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</si>
  <si>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</si>
  <si>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</si>
  <si>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</si>
  <si>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</si>
  <si>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</si>
  <si>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</si>
  <si>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</si>
  <si>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</si>
  <si>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</si>
  <si>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</si>
  <si>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</si>
  <si>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</si>
  <si>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</si>
  <si>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</si>
  <si>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</si>
  <si>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</si>
  <si>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</si>
  <si>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</si>
  <si>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</si>
  <si>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</si>
  <si>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</si>
  <si>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</si>
  <si>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</si>
  <si>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</si>
  <si>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</si>
  <si>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</si>
  <si>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</si>
  <si>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</si>
  <si>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</si>
  <si>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</si>
  <si>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</si>
  <si>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</si>
  <si>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</si>
  <si>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</si>
  <si>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</si>
  <si>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</si>
  <si>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</si>
  <si>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</si>
  <si>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</si>
  <si>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</si>
  <si>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</si>
  <si>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</si>
  <si>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</si>
  <si>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</si>
  <si>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</si>
  <si>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</si>
  <si>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</si>
  <si>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</si>
  <si>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</si>
  <si>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</si>
  <si>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</si>
  <si>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</si>
  <si>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</si>
  <si>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</si>
  <si>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</si>
  <si>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</si>
  <si>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</si>
  <si>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</si>
  <si>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</si>
  <si>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</si>
  <si>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</si>
  <si>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</si>
  <si>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</si>
  <si>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</si>
  <si>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</si>
  <si>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</si>
  <si>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</si>
  <si>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</si>
  <si>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</si>
  <si>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</si>
  <si>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</si>
  <si>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</si>
  <si>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</si>
  <si>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</si>
  <si>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</si>
  <si>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</si>
  <si>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</si>
  <si>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</si>
  <si>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</si>
  <si>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</si>
  <si>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</si>
  <si>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</si>
  <si>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</si>
  <si>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</si>
  <si>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</si>
  <si>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</si>
  <si>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</si>
  <si>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</si>
  <si>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</si>
  <si>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</si>
  <si>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</si>
  <si>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</si>
  <si>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</si>
  <si>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</si>
  <si>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</si>
  <si>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</si>
  <si>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</si>
  <si>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</si>
  <si>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</si>
  <si>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</si>
  <si>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</si>
  <si>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</si>
  <si>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</si>
  <si>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</si>
  <si>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</si>
  <si>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</si>
  <si>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</si>
  <si>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</si>
  <si>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</si>
  <si>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</si>
  <si>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</si>
  <si>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</si>
  <si>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</si>
  <si>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</si>
  <si>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</si>
  <si>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</si>
  <si>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</si>
  <si>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</si>
  <si>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</si>
  <si>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</si>
  <si>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</si>
  <si>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</si>
  <si>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</si>
  <si>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</si>
  <si>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</si>
  <si>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</si>
  <si>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</si>
  <si>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</si>
  <si>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</si>
  <si>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</si>
  <si>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</si>
  <si>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</si>
  <si>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</si>
  <si>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</si>
  <si>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</si>
  <si>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</si>
  <si>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</si>
  <si>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</si>
  <si>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</si>
  <si>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</si>
  <si>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</si>
  <si>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</si>
  <si>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</si>
  <si>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</si>
  <si>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</si>
  <si>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</si>
  <si>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</si>
  <si>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</si>
  <si>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</si>
  <si>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</si>
  <si>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</si>
  <si>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</si>
  <si>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</si>
  <si>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</si>
  <si>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</si>
  <si>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</si>
  <si>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</si>
  <si>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</si>
  <si>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</si>
  <si>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</si>
  <si>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</si>
  <si>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</si>
  <si>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</si>
  <si>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</si>
  <si>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</si>
  <si>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</si>
  <si>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</si>
  <si>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</si>
  <si>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</si>
  <si>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</si>
  <si>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</si>
  <si>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</si>
  <si>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</si>
  <si>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</si>
  <si>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</si>
  <si>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</si>
  <si>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</si>
  <si>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</si>
  <si>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</si>
  <si>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</si>
  <si>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</si>
  <si>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</si>
  <si>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</si>
  <si>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</si>
  <si>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</si>
  <si>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</si>
  <si>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</si>
  <si>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</si>
  <si>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</si>
  <si>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</si>
  <si>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</si>
  <si>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</si>
  <si>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</si>
  <si>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</si>
  <si>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</si>
  <si>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</si>
  <si>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</si>
  <si>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</si>
  <si>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</si>
  <si>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</si>
  <si>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</si>
  <si>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</si>
  <si>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</si>
  <si>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</si>
  <si>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</si>
  <si>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</si>
  <si>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</si>
  <si>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</si>
  <si>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</si>
  <si>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</si>
  <si>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</si>
  <si>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</si>
  <si>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</si>
  <si>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</si>
  <si>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</si>
  <si>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</si>
  <si>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</si>
  <si>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</si>
  <si>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</si>
  <si>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</si>
  <si>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</si>
  <si>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</si>
  <si>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</si>
  <si>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</si>
  <si>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</si>
  <si>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</si>
  <si>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</si>
  <si>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</si>
  <si>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</si>
  <si>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</si>
  <si>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</si>
  <si>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</si>
  <si>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</si>
  <si>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</si>
  <si>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</si>
  <si>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</si>
  <si>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</si>
  <si>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</si>
  <si>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</si>
  <si>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</si>
  <si>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</si>
  <si>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</si>
  <si>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</si>
  <si>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</si>
  <si>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</si>
  <si>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</si>
  <si>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</si>
  <si>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</si>
  <si>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</si>
  <si>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</si>
  <si>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</si>
  <si>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</si>
  <si>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</si>
  <si>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</si>
  <si>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</si>
  <si>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</si>
  <si>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</si>
  <si>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</si>
  <si>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</si>
  <si>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</si>
  <si>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</si>
  <si>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</si>
  <si>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</si>
  <si>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</si>
  <si>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</si>
  <si>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</si>
  <si>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</si>
  <si>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</si>
  <si>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</si>
  <si>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</si>
  <si>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</si>
  <si>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</si>
  <si>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</si>
  <si>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</si>
  <si>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</si>
  <si>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</si>
  <si>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</si>
  <si>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</si>
  <si>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</si>
  <si>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</si>
  <si>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</si>
  <si>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</si>
  <si>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</si>
  <si>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</si>
  <si>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</si>
  <si>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</si>
  <si>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</si>
  <si>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</si>
  <si>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</si>
  <si>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</si>
  <si>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</si>
  <si>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</si>
  <si>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</si>
  <si>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</si>
  <si>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</si>
  <si>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</si>
  <si>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</si>
  <si>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</si>
  <si>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</si>
  <si>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</si>
  <si>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</si>
  <si>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</si>
  <si>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</si>
  <si>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საქართველოს მწვანეთა პარტია</t>
  </si>
  <si>
    <t>ბანკი ქართუ</t>
  </si>
  <si>
    <t>GE18CR0030002255054506</t>
  </si>
  <si>
    <t>GEL</t>
  </si>
  <si>
    <t>Faxebook-ის ანგარიშ</t>
  </si>
  <si>
    <t xml:space="preserve">GE79CR0030009488983608 </t>
  </si>
  <si>
    <t>ფულადი შემოწირულობა</t>
  </si>
  <si>
    <t>გიორგი გაჩეჩილაძე</t>
  </si>
  <si>
    <t>010080119538</t>
  </si>
  <si>
    <t>GE81CR0000000920883601</t>
  </si>
  <si>
    <t>ქართუ ბანკი</t>
  </si>
  <si>
    <t>01008019538</t>
  </si>
  <si>
    <t>თამარ გაჩეჩილაძე</t>
  </si>
  <si>
    <t>01008022913</t>
  </si>
  <si>
    <t>GE20TB7231145066300002</t>
  </si>
  <si>
    <t>თიბისი ბანკი</t>
  </si>
  <si>
    <t>მერაბ შარაბიძე</t>
  </si>
  <si>
    <t>01006001417</t>
  </si>
  <si>
    <t>GE82LB0711195884295001</t>
  </si>
  <si>
    <t>ლიბერთი ბანკი</t>
  </si>
  <si>
    <t>ი/მ  გურამ ნიკოლეიშვილი</t>
  </si>
  <si>
    <t>01019074212</t>
  </si>
  <si>
    <t>GE06CR0030009436453602</t>
  </si>
  <si>
    <t>რადიო რეკლამა</t>
  </si>
  <si>
    <t>შპს რადიო ჰოლდინგი ფორტუნა</t>
  </si>
  <si>
    <t>204892535</t>
  </si>
  <si>
    <t>5</t>
  </si>
  <si>
    <t>წამი</t>
  </si>
  <si>
    <t>4800</t>
  </si>
  <si>
    <t>ბეჭდური რეკლამი ხარჯი</t>
  </si>
  <si>
    <t>შპს ჯეომაქსპრინტი</t>
  </si>
  <si>
    <t>404593935</t>
  </si>
  <si>
    <t>11000</t>
  </si>
  <si>
    <t>ცალი</t>
  </si>
  <si>
    <t>ინტერნეტ-რეკლამს ხრჯი</t>
  </si>
  <si>
    <t>Facebook</t>
  </si>
  <si>
    <t>4294967295</t>
  </si>
  <si>
    <t>დღე</t>
  </si>
  <si>
    <t>შპს მაგთიკომი</t>
  </si>
  <si>
    <t>01/09 - 13/11- 2020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</si>
</sst>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0.0"/>
  </numFmts>
  <fonts count="3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87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9" xfId="2" applyFont="1" applyFill="1" applyBorder="1" applyAlignment="1" applyProtection="1">
      <alignment horizontal="left" vertical="top"/>
      <protection locked="0"/>
    </xf>
    <xf numFmtId="0" fontId="24" fillId="5" borderId="29" xfId="2" applyFont="1" applyFill="1" applyBorder="1" applyAlignment="1" applyProtection="1">
      <alignment horizontal="left" vertical="top" wrapText="1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1" fontId="24" fillId="5" borderId="30" xfId="2" applyNumberFormat="1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3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2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3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9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0" xfId="9" applyFont="1" applyFill="1" applyBorder="1" applyAlignment="1" applyProtection="1">
      <alignment vertical="center"/>
    </xf>
    <xf numFmtId="0" fontId="19" fillId="5" borderId="39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0" xfId="9" applyFont="1" applyFill="1" applyBorder="1" applyAlignment="1" applyProtection="1">
      <alignment vertical="center"/>
    </xf>
    <xf numFmtId="14" fontId="19" fillId="0" borderId="39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0" xfId="0" applyFont="1" applyFill="1" applyBorder="1" applyAlignment="1" applyProtection="1">
      <alignment vertical="center"/>
    </xf>
    <xf numFmtId="0" fontId="19" fillId="5" borderId="39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0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0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0" fontId="24" fillId="0" borderId="1" xfId="2" applyFont="1" applyFill="1" applyBorder="1" applyAlignment="1" applyProtection="1">
      <alignment horizontal="center" vertical="top" wrapText="1"/>
      <protection locked="0"/>
    </xf>
    <xf numFmtId="0" fontId="27" fillId="0" borderId="1" xfId="5" applyFont="1" applyBorder="1" applyAlignment="1" applyProtection="1">
      <alignment wrapText="1"/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14" fontId="27" fillId="0" borderId="1" xfId="5" applyNumberFormat="1" applyFont="1" applyBorder="1" applyAlignment="1" applyProtection="1">
      <alignment wrapText="1"/>
      <protection locked="0"/>
    </xf>
    <xf numFmtId="0" fontId="25" fillId="0" borderId="1" xfId="2" applyFont="1" applyFill="1" applyBorder="1" applyAlignment="1" applyProtection="1">
      <alignment horizontal="right" vertical="top" wrapText="1"/>
      <protection locked="0"/>
    </xf>
    <xf numFmtId="14" fontId="17" fillId="0" borderId="1" xfId="0" applyNumberFormat="1" applyFont="1" applyFill="1" applyBorder="1" applyProtection="1">
      <protection locked="0"/>
    </xf>
    <xf numFmtId="14" fontId="35" fillId="0" borderId="41" xfId="0" applyNumberFormat="1" applyFont="1" applyBorder="1"/>
    <xf numFmtId="0" fontId="35" fillId="0" borderId="41" xfId="0" applyFont="1" applyBorder="1"/>
    <xf numFmtId="4" fontId="21" fillId="0" borderId="1" xfId="3" applyNumberFormat="1" applyFont="1" applyBorder="1" applyAlignment="1">
      <alignment horizontal="left" vertical="center"/>
    </xf>
    <xf numFmtId="4" fontId="19" fillId="0" borderId="1" xfId="3" applyNumberFormat="1" applyFont="1" applyBorder="1"/>
    <xf numFmtId="4" fontId="19" fillId="2" borderId="1" xfId="3" applyNumberFormat="1" applyFont="1" applyFill="1" applyBorder="1"/>
    <xf numFmtId="4" fontId="21" fillId="0" borderId="1" xfId="3" applyNumberFormat="1" applyFont="1" applyBorder="1" applyAlignment="1">
      <alignment horizontal="center"/>
    </xf>
    <xf numFmtId="4" fontId="19" fillId="0" borderId="1" xfId="3" applyNumberFormat="1" applyFont="1" applyBorder="1" applyAlignment="1">
      <alignment horizontal="right"/>
    </xf>
    <xf numFmtId="2" fontId="19" fillId="2" borderId="1" xfId="3" applyNumberFormat="1" applyFont="1" applyFill="1" applyBorder="1"/>
    <xf numFmtId="2" fontId="19" fillId="0" borderId="1" xfId="3" applyNumberFormat="1" applyFont="1" applyBorder="1"/>
    <xf numFmtId="2" fontId="19" fillId="5" borderId="1" xfId="3" applyNumberFormat="1" applyFont="1" applyFill="1" applyBorder="1"/>
    <xf numFmtId="2" fontId="17" fillId="0" borderId="0" xfId="3" applyNumberFormat="1" applyFont="1" applyProtection="1">
      <protection locked="0"/>
    </xf>
    <xf numFmtId="169" fontId="22" fillId="5" borderId="1" xfId="0" applyNumberFormat="1" applyFont="1" applyFill="1" applyBorder="1" applyProtection="1"/>
    <xf numFmtId="169" fontId="17" fillId="0" borderId="1" xfId="0" applyNumberFormat="1" applyFont="1" applyBorder="1" applyProtection="1">
      <protection locked="0"/>
    </xf>
    <xf numFmtId="169" fontId="17" fillId="5" borderId="1" xfId="0" applyNumberFormat="1" applyFont="1" applyFill="1" applyBorder="1" applyProtection="1"/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4" fontId="17" fillId="5" borderId="1" xfId="1" applyNumberFormat="1" applyFont="1" applyFill="1" applyBorder="1" applyAlignment="1" applyProtection="1">
      <alignment horizontal="right" vertical="center" wrapText="1"/>
    </xf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4" fontId="22" fillId="5" borderId="1" xfId="1" applyNumberFormat="1" applyFont="1" applyFill="1" applyBorder="1" applyAlignment="1" applyProtection="1">
      <alignment horizontal="right" vertical="center" wrapText="1"/>
    </xf>
    <xf numFmtId="4" fontId="17" fillId="0" borderId="1" xfId="3" applyNumberFormat="1" applyFont="1" applyBorder="1" applyProtection="1">
      <protection locked="0"/>
    </xf>
    <xf numFmtId="49" fontId="32" fillId="0" borderId="22" xfId="9" applyNumberFormat="1" applyFont="1" applyBorder="1" applyAlignment="1" applyProtection="1">
      <alignment vertical="center"/>
      <protection locked="0"/>
    </xf>
    <xf numFmtId="14" fontId="32" fillId="0" borderId="1" xfId="9" applyNumberFormat="1" applyFont="1" applyBorder="1" applyAlignment="1" applyProtection="1">
      <alignment vertical="center" wrapText="1"/>
      <protection locked="0"/>
    </xf>
    <xf numFmtId="0" fontId="32" fillId="0" borderId="1" xfId="9" applyFont="1" applyBorder="1" applyAlignment="1" applyProtection="1">
      <alignment vertical="center" wrapText="1"/>
      <protection locked="0"/>
    </xf>
    <xf numFmtId="49" fontId="32" fillId="0" borderId="20" xfId="9" applyNumberFormat="1" applyFont="1" applyBorder="1" applyAlignment="1" applyProtection="1">
      <alignment vertical="center"/>
      <protection locked="0"/>
    </xf>
    <xf numFmtId="0" fontId="32" fillId="0" borderId="1" xfId="9" applyFont="1" applyBorder="1" applyAlignment="1" applyProtection="1">
      <alignment horizontal="center" vertical="center"/>
      <protection locked="0"/>
    </xf>
    <xf numFmtId="0" fontId="35" fillId="0" borderId="1" xfId="0" applyFont="1" applyBorder="1"/>
    <xf numFmtId="14" fontId="17" fillId="0" borderId="1" xfId="1" applyNumberFormat="1" applyFont="1" applyBorder="1" applyAlignment="1">
      <alignment horizontal="justify" vertical="top" wrapText="1"/>
    </xf>
    <xf numFmtId="168" fontId="32" fillId="2" borderId="1" xfId="10" applyNumberFormat="1" applyFont="1" applyFill="1" applyBorder="1" applyAlignment="1" applyProtection="1">
      <alignment horizontal="justify" vertical="top" wrapText="1"/>
      <protection locked="0"/>
    </xf>
    <xf numFmtId="0" fontId="17" fillId="0" borderId="1" xfId="1" applyFont="1" applyBorder="1" applyAlignment="1">
      <alignment horizontal="justify" vertical="top" wrapText="1"/>
    </xf>
    <xf numFmtId="0" fontId="0" fillId="2" borderId="1" xfId="0" applyFill="1" applyBorder="1" applyAlignment="1">
      <alignment horizontal="justify" vertical="top"/>
    </xf>
    <xf numFmtId="3" fontId="22" fillId="2" borderId="1" xfId="1" applyNumberFormat="1" applyFont="1" applyFill="1" applyBorder="1" applyAlignment="1" applyProtection="1">
      <alignment horizontal="justify" vertical="top" wrapText="1"/>
      <protection locked="0"/>
    </xf>
    <xf numFmtId="0" fontId="0" fillId="0" borderId="1" xfId="0" applyBorder="1" applyAlignment="1">
      <alignment horizontal="justify" vertical="top"/>
    </xf>
    <xf numFmtId="0" fontId="11" fillId="0" borderId="1" xfId="0" applyFont="1" applyBorder="1" applyAlignment="1">
      <alignment horizontal="justify" vertical="top"/>
    </xf>
    <xf numFmtId="0" fontId="0" fillId="2" borderId="1" xfId="0" applyFill="1" applyBorder="1"/>
    <xf numFmtId="14" fontId="17" fillId="0" borderId="2" xfId="1" applyNumberFormat="1" applyFont="1" applyBorder="1" applyAlignment="1">
      <alignment horizontal="justify" vertical="top" wrapText="1"/>
    </xf>
    <xf numFmtId="3" fontId="22" fillId="2" borderId="2" xfId="1" applyNumberFormat="1" applyFont="1" applyFill="1" applyBorder="1" applyAlignment="1" applyProtection="1">
      <alignment horizontal="center" vertical="center" wrapText="1"/>
      <protection locked="0"/>
    </xf>
    <xf numFmtId="168" fontId="32" fillId="2" borderId="1" xfId="10" applyNumberFormat="1" applyFont="1" applyFill="1" applyBorder="1" applyAlignment="1" applyProtection="1">
      <alignment horizontal="left" vertical="center" wrapText="1"/>
      <protection locked="0"/>
    </xf>
    <xf numFmtId="4" fontId="22" fillId="5" borderId="1" xfId="0" applyNumberFormat="1" applyFont="1" applyFill="1" applyBorder="1" applyProtection="1"/>
    <xf numFmtId="4" fontId="0" fillId="2" borderId="0" xfId="0" applyNumberFormat="1" applyFill="1"/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5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5" xfId="10" applyNumberFormat="1" applyFont="1" applyFill="1" applyBorder="1" applyAlignment="1" applyProtection="1">
      <alignment horizontal="center" vertical="center"/>
    </xf>
    <xf numFmtId="14" fontId="21" fillId="2" borderId="35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5" xfId="3" applyFont="1" applyBorder="1" applyAlignment="1" applyProtection="1">
      <alignment horizontal="center" vertical="center"/>
      <protection locked="0"/>
    </xf>
    <xf numFmtId="0" fontId="17" fillId="0" borderId="35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4" fontId="19" fillId="0" borderId="30" xfId="3" applyNumberFormat="1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 4 2" xfId="15" xr:uid="{00000000-0005-0000-0000-000004000000}"/>
    <cellStyle name="Normal 5" xfId="5" xr:uid="{00000000-0005-0000-0000-000005000000}"/>
    <cellStyle name="Normal 5 2" xfId="6" xr:uid="{00000000-0005-0000-0000-000006000000}"/>
    <cellStyle name="Normal 5 2 2" xfId="7" xr:uid="{00000000-0005-0000-0000-000007000000}"/>
    <cellStyle name="Normal 5 2 2 2" xfId="14" xr:uid="{00000000-0005-0000-0000-000008000000}"/>
    <cellStyle name="Normal 5 2 3" xfId="8" xr:uid="{00000000-0005-0000-0000-000009000000}"/>
    <cellStyle name="Normal 5 2 3 2" xfId="11" xr:uid="{00000000-0005-0000-0000-00000A000000}"/>
    <cellStyle name="Normal 5 3" xfId="9" xr:uid="{00000000-0005-0000-0000-00000B000000}"/>
    <cellStyle name="Normal 5 3 2" xfId="10" xr:uid="{00000000-0005-0000-0000-00000C000000}"/>
    <cellStyle name="Normal 6" xfId="12" xr:uid="{00000000-0005-0000-0000-00000D000000}"/>
    <cellStyle name="Normal 7" xfId="13" xr:uid="{00000000-0005-0000-0000-00000E000000}"/>
    <cellStyle name="Normal_FORMEBI" xfId="1" xr:uid="{00000000-0005-0000-0000-00000F000000}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nzaalishvili/AppData/Local/Microsoft/Windows/Temporary%20Internet%20Files/Content.Outlook/NKXX6P1B/Users/lmerabishvili/AppData/Local/Microsoft/Windows/Temporary%20Internet%20Files/Content.Outlook/DELNJLCD/axali%20formebiV3.xlsx?00641D41" TargetMode="External"/><Relationship Id="rId1" Type="http://schemas.openxmlformats.org/officeDocument/2006/relationships/externalLinkPath" Target="file:///\\00641D41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showGridLines="0" view="pageBreakPreview" topLeftCell="A20" zoomScale="75" zoomScaleNormal="100" zoomScaleSheetLayoutView="75" workbookViewId="0">
      <selection activeCell="F50" sqref="F50"/>
    </sheetView>
  </sheetViews>
  <sheetFormatPr defaultRowHeight="15" x14ac:dyDescent="0.2"/>
  <cols>
    <col min="1" max="1" width="6.28515625" style="254" bestFit="1" customWidth="1"/>
    <col min="2" max="2" width="13.140625" style="254" customWidth="1"/>
    <col min="3" max="3" width="17.85546875" style="254" customWidth="1"/>
    <col min="4" max="4" width="15.140625" style="254" customWidth="1"/>
    <col min="5" max="5" width="24.5703125" style="254" customWidth="1"/>
    <col min="6" max="6" width="19.140625" style="255" customWidth="1"/>
    <col min="7" max="7" width="23" style="255" customWidth="1"/>
    <col min="8" max="8" width="19.140625" style="255" customWidth="1"/>
    <col min="9" max="9" width="16.42578125" style="254" bestFit="1" customWidth="1"/>
    <col min="10" max="10" width="17.42578125" style="254" customWidth="1"/>
    <col min="11" max="11" width="13.140625" style="254" bestFit="1" customWidth="1"/>
    <col min="12" max="12" width="15.28515625" style="254" customWidth="1"/>
    <col min="13" max="16384" width="9.140625" style="254"/>
  </cols>
  <sheetData>
    <row r="1" spans="1:12" s="265" customFormat="1" x14ac:dyDescent="0.2">
      <c r="A1" s="330" t="s">
        <v>289</v>
      </c>
      <c r="B1" s="318"/>
      <c r="C1" s="318"/>
      <c r="D1" s="318"/>
      <c r="E1" s="319"/>
      <c r="F1" s="313"/>
      <c r="G1" s="319"/>
      <c r="H1" s="329"/>
      <c r="I1" s="318"/>
      <c r="J1" s="319"/>
      <c r="K1" s="319"/>
      <c r="L1" s="328" t="s">
        <v>97</v>
      </c>
    </row>
    <row r="2" spans="1:12" s="265" customFormat="1" x14ac:dyDescent="0.2">
      <c r="A2" s="327" t="s">
        <v>128</v>
      </c>
      <c r="B2" s="318"/>
      <c r="C2" s="318"/>
      <c r="D2" s="318"/>
      <c r="E2" s="319"/>
      <c r="F2" s="313"/>
      <c r="G2" s="319"/>
      <c r="H2" s="326"/>
      <c r="I2" s="318"/>
      <c r="J2" s="319"/>
      <c r="K2" s="319"/>
      <c r="L2" s="325" t="s">
        <v>517</v>
      </c>
    </row>
    <row r="3" spans="1:12" s="265" customFormat="1" x14ac:dyDescent="0.2">
      <c r="A3" s="324"/>
      <c r="B3" s="318"/>
      <c r="C3" s="323"/>
      <c r="D3" s="322"/>
      <c r="E3" s="319"/>
      <c r="F3" s="321"/>
      <c r="G3" s="319"/>
      <c r="H3" s="319"/>
      <c r="I3" s="313"/>
      <c r="J3" s="318"/>
      <c r="K3" s="318"/>
      <c r="L3" s="317"/>
    </row>
    <row r="4" spans="1:12" s="265" customFormat="1" x14ac:dyDescent="0.2">
      <c r="A4" s="351" t="s">
        <v>257</v>
      </c>
      <c r="B4" s="313"/>
      <c r="C4" s="313"/>
      <c r="D4" s="358"/>
      <c r="E4" s="359"/>
      <c r="F4" s="320"/>
      <c r="G4" s="319"/>
      <c r="H4" s="360"/>
      <c r="I4" s="359"/>
      <c r="J4" s="318"/>
      <c r="K4" s="319"/>
      <c r="L4" s="317"/>
    </row>
    <row r="5" spans="1:12" s="265" customFormat="1" ht="15.75" thickBot="1" x14ac:dyDescent="0.25">
      <c r="A5" s="452" t="s">
        <v>478</v>
      </c>
      <c r="B5" s="452"/>
      <c r="C5" s="452"/>
      <c r="D5" s="452"/>
      <c r="E5" s="452"/>
      <c r="F5" s="452"/>
      <c r="G5" s="320"/>
      <c r="H5" s="320"/>
      <c r="I5" s="319"/>
      <c r="J5" s="318"/>
      <c r="K5" s="318"/>
      <c r="L5" s="317"/>
    </row>
    <row r="6" spans="1:12" ht="15.75" thickBot="1" x14ac:dyDescent="0.25">
      <c r="A6" s="316"/>
      <c r="B6" s="315"/>
      <c r="C6" s="314"/>
      <c r="D6" s="314"/>
      <c r="E6" s="314"/>
      <c r="F6" s="313"/>
      <c r="G6" s="313"/>
      <c r="H6" s="313"/>
      <c r="I6" s="455" t="s">
        <v>405</v>
      </c>
      <c r="J6" s="456"/>
      <c r="K6" s="457"/>
      <c r="L6" s="312"/>
    </row>
    <row r="7" spans="1:12" s="300" customFormat="1" ht="51.75" thickBot="1" x14ac:dyDescent="0.25">
      <c r="A7" s="311" t="s">
        <v>64</v>
      </c>
      <c r="B7" s="310" t="s">
        <v>129</v>
      </c>
      <c r="C7" s="310" t="s">
        <v>404</v>
      </c>
      <c r="D7" s="309" t="s">
        <v>263</v>
      </c>
      <c r="E7" s="308" t="s">
        <v>403</v>
      </c>
      <c r="F7" s="307" t="s">
        <v>402</v>
      </c>
      <c r="G7" s="306" t="s">
        <v>216</v>
      </c>
      <c r="H7" s="305" t="s">
        <v>213</v>
      </c>
      <c r="I7" s="304" t="s">
        <v>401</v>
      </c>
      <c r="J7" s="303" t="s">
        <v>260</v>
      </c>
      <c r="K7" s="302" t="s">
        <v>217</v>
      </c>
      <c r="L7" s="301" t="s">
        <v>218</v>
      </c>
    </row>
    <row r="8" spans="1:12" s="294" customFormat="1" ht="15.75" thickBot="1" x14ac:dyDescent="0.25">
      <c r="A8" s="298">
        <v>1</v>
      </c>
      <c r="B8" s="297">
        <v>2</v>
      </c>
      <c r="C8" s="299">
        <v>3</v>
      </c>
      <c r="D8" s="299">
        <v>4</v>
      </c>
      <c r="E8" s="298">
        <v>5</v>
      </c>
      <c r="F8" s="297">
        <v>6</v>
      </c>
      <c r="G8" s="299">
        <v>7</v>
      </c>
      <c r="H8" s="297">
        <v>8</v>
      </c>
      <c r="I8" s="298">
        <v>9</v>
      </c>
      <c r="J8" s="297">
        <v>10</v>
      </c>
      <c r="K8" s="296">
        <v>11</v>
      </c>
      <c r="L8" s="295">
        <v>12</v>
      </c>
    </row>
    <row r="9" spans="1:12" ht="25.5" x14ac:dyDescent="0.2">
      <c r="A9" s="293">
        <v>1</v>
      </c>
      <c r="B9" s="413">
        <v>44083</v>
      </c>
      <c r="C9" s="283" t="s">
        <v>484</v>
      </c>
      <c r="D9" s="292">
        <v>1800</v>
      </c>
      <c r="E9" s="291" t="s">
        <v>485</v>
      </c>
      <c r="F9" s="281" t="s">
        <v>486</v>
      </c>
      <c r="G9" s="414" t="s">
        <v>487</v>
      </c>
      <c r="H9" s="290" t="s">
        <v>488</v>
      </c>
      <c r="I9" s="289"/>
      <c r="J9" s="288"/>
      <c r="K9" s="287"/>
      <c r="L9" s="286"/>
    </row>
    <row r="10" spans="1:12" ht="25.5" x14ac:dyDescent="0.2">
      <c r="A10" s="437">
        <v>2</v>
      </c>
      <c r="B10" s="434">
        <v>44095</v>
      </c>
      <c r="C10" s="435" t="s">
        <v>484</v>
      </c>
      <c r="D10" s="292">
        <v>2560</v>
      </c>
      <c r="E10" s="435" t="s">
        <v>485</v>
      </c>
      <c r="F10" s="281" t="s">
        <v>486</v>
      </c>
      <c r="G10" s="438" t="s">
        <v>487</v>
      </c>
      <c r="H10" s="290" t="s">
        <v>488</v>
      </c>
      <c r="I10" s="280"/>
      <c r="J10" s="279"/>
      <c r="K10" s="278"/>
      <c r="L10" s="277"/>
    </row>
    <row r="11" spans="1:12" ht="25.5" x14ac:dyDescent="0.2">
      <c r="A11" s="437">
        <v>3</v>
      </c>
      <c r="B11" s="434">
        <v>44102</v>
      </c>
      <c r="C11" s="435" t="s">
        <v>484</v>
      </c>
      <c r="D11" s="292">
        <v>600</v>
      </c>
      <c r="E11" s="435" t="s">
        <v>485</v>
      </c>
      <c r="F11" s="281" t="s">
        <v>489</v>
      </c>
      <c r="G11" s="281" t="s">
        <v>487</v>
      </c>
      <c r="H11" s="290" t="s">
        <v>488</v>
      </c>
      <c r="I11" s="280"/>
      <c r="J11" s="279"/>
      <c r="K11" s="278"/>
      <c r="L11" s="277"/>
    </row>
    <row r="12" spans="1:12" ht="25.5" x14ac:dyDescent="0.2">
      <c r="A12" s="437">
        <v>4</v>
      </c>
      <c r="B12" s="434">
        <v>44102</v>
      </c>
      <c r="C12" s="435" t="s">
        <v>484</v>
      </c>
      <c r="D12" s="292">
        <v>12000</v>
      </c>
      <c r="E12" s="435" t="s">
        <v>490</v>
      </c>
      <c r="F12" s="281" t="s">
        <v>491</v>
      </c>
      <c r="G12" s="281" t="s">
        <v>492</v>
      </c>
      <c r="H12" s="281" t="s">
        <v>493</v>
      </c>
      <c r="I12" s="280"/>
      <c r="J12" s="279"/>
      <c r="K12" s="278"/>
      <c r="L12" s="277"/>
    </row>
    <row r="13" spans="1:12" ht="25.5" x14ac:dyDescent="0.2">
      <c r="A13" s="437">
        <v>5</v>
      </c>
      <c r="B13" s="434">
        <v>44102</v>
      </c>
      <c r="C13" s="435" t="s">
        <v>484</v>
      </c>
      <c r="D13" s="292">
        <v>2000</v>
      </c>
      <c r="E13" s="435" t="s">
        <v>494</v>
      </c>
      <c r="F13" s="281" t="s">
        <v>495</v>
      </c>
      <c r="G13" s="281" t="s">
        <v>496</v>
      </c>
      <c r="H13" s="281" t="s">
        <v>497</v>
      </c>
      <c r="I13" s="280"/>
      <c r="J13" s="279"/>
      <c r="K13" s="278"/>
      <c r="L13" s="277"/>
    </row>
    <row r="14" spans="1:12" ht="25.5" x14ac:dyDescent="0.2">
      <c r="A14" s="437">
        <v>6</v>
      </c>
      <c r="B14" s="434">
        <v>44111</v>
      </c>
      <c r="C14" s="435" t="s">
        <v>484</v>
      </c>
      <c r="D14" s="292">
        <v>9600</v>
      </c>
      <c r="E14" s="435" t="s">
        <v>485</v>
      </c>
      <c r="F14" s="281" t="s">
        <v>489</v>
      </c>
      <c r="G14" s="281" t="s">
        <v>487</v>
      </c>
      <c r="H14" s="281" t="s">
        <v>488</v>
      </c>
      <c r="I14" s="280"/>
      <c r="J14" s="279"/>
      <c r="K14" s="278"/>
      <c r="L14" s="277"/>
    </row>
    <row r="15" spans="1:12" ht="25.5" x14ac:dyDescent="0.2">
      <c r="A15" s="437">
        <v>7</v>
      </c>
      <c r="B15" s="434">
        <v>44119</v>
      </c>
      <c r="C15" s="435" t="s">
        <v>484</v>
      </c>
      <c r="D15" s="292">
        <v>6400</v>
      </c>
      <c r="E15" s="435" t="s">
        <v>485</v>
      </c>
      <c r="F15" s="281" t="s">
        <v>489</v>
      </c>
      <c r="G15" s="281" t="s">
        <v>487</v>
      </c>
      <c r="H15" s="281" t="s">
        <v>488</v>
      </c>
      <c r="I15" s="280"/>
      <c r="J15" s="279"/>
      <c r="K15" s="278"/>
      <c r="L15" s="277"/>
    </row>
    <row r="16" spans="1:12" ht="25.5" x14ac:dyDescent="0.2">
      <c r="A16" s="437">
        <v>8</v>
      </c>
      <c r="B16" s="434">
        <v>44127</v>
      </c>
      <c r="C16" s="435" t="s">
        <v>484</v>
      </c>
      <c r="D16" s="292">
        <v>1000</v>
      </c>
      <c r="E16" s="435" t="s">
        <v>494</v>
      </c>
      <c r="F16" s="281" t="s">
        <v>495</v>
      </c>
      <c r="G16" s="281" t="s">
        <v>496</v>
      </c>
      <c r="H16" s="433" t="s">
        <v>497</v>
      </c>
      <c r="I16" s="280"/>
      <c r="J16" s="279"/>
      <c r="K16" s="278"/>
      <c r="L16" s="277"/>
    </row>
    <row r="17" spans="1:12" ht="25.5" x14ac:dyDescent="0.2">
      <c r="A17" s="437">
        <v>9</v>
      </c>
      <c r="B17" s="434">
        <v>44131</v>
      </c>
      <c r="C17" s="435" t="s">
        <v>484</v>
      </c>
      <c r="D17" s="292">
        <v>400</v>
      </c>
      <c r="E17" s="435" t="s">
        <v>498</v>
      </c>
      <c r="F17" s="281" t="s">
        <v>499</v>
      </c>
      <c r="G17" s="281" t="s">
        <v>500</v>
      </c>
      <c r="H17" s="433" t="s">
        <v>488</v>
      </c>
      <c r="I17" s="280"/>
      <c r="J17" s="279"/>
      <c r="K17" s="278"/>
      <c r="L17" s="277"/>
    </row>
    <row r="18" spans="1:12" ht="25.5" x14ac:dyDescent="0.2">
      <c r="A18" s="437">
        <v>10</v>
      </c>
      <c r="B18" s="434">
        <v>44134</v>
      </c>
      <c r="C18" s="435" t="s">
        <v>484</v>
      </c>
      <c r="D18" s="292">
        <v>700</v>
      </c>
      <c r="E18" s="435" t="s">
        <v>485</v>
      </c>
      <c r="F18" s="281" t="s">
        <v>489</v>
      </c>
      <c r="G18" s="281" t="s">
        <v>487</v>
      </c>
      <c r="H18" s="436" t="s">
        <v>488</v>
      </c>
      <c r="I18" s="280"/>
      <c r="J18" s="279"/>
      <c r="K18" s="278"/>
      <c r="L18" s="277"/>
    </row>
    <row r="19" spans="1:12" x14ac:dyDescent="0.2">
      <c r="A19" s="285">
        <v>11</v>
      </c>
      <c r="B19" s="284"/>
      <c r="C19" s="283"/>
      <c r="D19" s="292"/>
      <c r="E19" s="282"/>
      <c r="F19" s="281"/>
      <c r="G19" s="281"/>
      <c r="H19" s="281"/>
      <c r="I19" s="280"/>
      <c r="J19" s="279"/>
      <c r="K19" s="278"/>
      <c r="L19" s="277"/>
    </row>
    <row r="20" spans="1:12" x14ac:dyDescent="0.2">
      <c r="A20" s="285">
        <v>12</v>
      </c>
      <c r="B20" s="284"/>
      <c r="C20" s="283"/>
      <c r="D20" s="292"/>
      <c r="E20" s="282"/>
      <c r="F20" s="281"/>
      <c r="G20" s="281"/>
      <c r="H20" s="281"/>
      <c r="I20" s="280"/>
      <c r="J20" s="279"/>
      <c r="K20" s="278"/>
      <c r="L20" s="277"/>
    </row>
    <row r="21" spans="1:12" x14ac:dyDescent="0.2">
      <c r="A21" s="285">
        <v>13</v>
      </c>
      <c r="B21" s="284"/>
      <c r="C21" s="283"/>
      <c r="D21" s="292"/>
      <c r="E21" s="282"/>
      <c r="F21" s="281"/>
      <c r="G21" s="281"/>
      <c r="H21" s="281"/>
      <c r="I21" s="280"/>
      <c r="J21" s="279"/>
      <c r="K21" s="278"/>
      <c r="L21" s="277"/>
    </row>
    <row r="22" spans="1:12" x14ac:dyDescent="0.2">
      <c r="A22" s="285">
        <v>14</v>
      </c>
      <c r="B22" s="284"/>
      <c r="C22" s="283"/>
      <c r="D22" s="292"/>
      <c r="E22" s="282"/>
      <c r="F22" s="281"/>
      <c r="G22" s="281"/>
      <c r="H22" s="281"/>
      <c r="I22" s="280"/>
      <c r="J22" s="279"/>
      <c r="K22" s="278"/>
      <c r="L22" s="277"/>
    </row>
    <row r="23" spans="1:12" x14ac:dyDescent="0.2">
      <c r="A23" s="285">
        <v>15</v>
      </c>
      <c r="B23" s="284"/>
      <c r="C23" s="283"/>
      <c r="D23" s="292"/>
      <c r="E23" s="282"/>
      <c r="F23" s="281"/>
      <c r="G23" s="281"/>
      <c r="H23" s="281"/>
      <c r="I23" s="280"/>
      <c r="J23" s="279"/>
      <c r="K23" s="278"/>
      <c r="L23" s="277"/>
    </row>
    <row r="24" spans="1:12" x14ac:dyDescent="0.2">
      <c r="A24" s="285">
        <v>16</v>
      </c>
      <c r="B24" s="284"/>
      <c r="C24" s="283"/>
      <c r="D24" s="292"/>
      <c r="E24" s="282"/>
      <c r="F24" s="281"/>
      <c r="G24" s="281"/>
      <c r="H24" s="281"/>
      <c r="I24" s="280"/>
      <c r="J24" s="279"/>
      <c r="K24" s="278"/>
      <c r="L24" s="277"/>
    </row>
    <row r="25" spans="1:12" x14ac:dyDescent="0.2">
      <c r="A25" s="285">
        <v>17</v>
      </c>
      <c r="B25" s="284"/>
      <c r="C25" s="283"/>
      <c r="D25" s="292"/>
      <c r="E25" s="282"/>
      <c r="F25" s="281"/>
      <c r="G25" s="281"/>
      <c r="H25" s="281"/>
      <c r="I25" s="280"/>
      <c r="J25" s="279"/>
      <c r="K25" s="278"/>
      <c r="L25" s="277"/>
    </row>
    <row r="26" spans="1:12" x14ac:dyDescent="0.2">
      <c r="A26" s="285">
        <v>18</v>
      </c>
      <c r="B26" s="284"/>
      <c r="C26" s="283"/>
      <c r="D26" s="292"/>
      <c r="E26" s="282"/>
      <c r="F26" s="281"/>
      <c r="G26" s="281"/>
      <c r="H26" s="281"/>
      <c r="I26" s="280"/>
      <c r="J26" s="279"/>
      <c r="K26" s="278"/>
      <c r="L26" s="277"/>
    </row>
    <row r="27" spans="1:12" x14ac:dyDescent="0.2">
      <c r="A27" s="285">
        <v>19</v>
      </c>
      <c r="B27" s="284"/>
      <c r="C27" s="283"/>
      <c r="D27" s="292"/>
      <c r="E27" s="282"/>
      <c r="F27" s="281"/>
      <c r="G27" s="281"/>
      <c r="H27" s="281"/>
      <c r="I27" s="280"/>
      <c r="J27" s="279"/>
      <c r="K27" s="278"/>
      <c r="L27" s="277"/>
    </row>
    <row r="28" spans="1:12" ht="15.75" thickBot="1" x14ac:dyDescent="0.25">
      <c r="A28" s="276" t="s">
        <v>259</v>
      </c>
      <c r="B28" s="275"/>
      <c r="C28" s="274"/>
      <c r="D28" s="273"/>
      <c r="E28" s="272"/>
      <c r="F28" s="271"/>
      <c r="G28" s="271"/>
      <c r="H28" s="271"/>
      <c r="I28" s="270"/>
      <c r="J28" s="269"/>
      <c r="K28" s="268"/>
      <c r="L28" s="267"/>
    </row>
    <row r="29" spans="1:12" x14ac:dyDescent="0.2">
      <c r="A29" s="257"/>
      <c r="B29" s="258"/>
      <c r="C29" s="257"/>
      <c r="D29" s="258"/>
      <c r="E29" s="257"/>
      <c r="F29" s="258"/>
      <c r="G29" s="257"/>
      <c r="H29" s="258"/>
      <c r="I29" s="257"/>
      <c r="J29" s="258"/>
      <c r="K29" s="257"/>
      <c r="L29" s="258"/>
    </row>
    <row r="30" spans="1:12" x14ac:dyDescent="0.2">
      <c r="A30" s="257"/>
      <c r="B30" s="264"/>
      <c r="C30" s="257"/>
      <c r="D30" s="264"/>
      <c r="E30" s="257"/>
      <c r="F30" s="264"/>
      <c r="G30" s="257"/>
      <c r="H30" s="264"/>
      <c r="I30" s="257"/>
      <c r="J30" s="264"/>
      <c r="K30" s="257"/>
      <c r="L30" s="264"/>
    </row>
    <row r="31" spans="1:12" s="265" customFormat="1" x14ac:dyDescent="0.2">
      <c r="A31" s="454" t="s">
        <v>375</v>
      </c>
      <c r="B31" s="454"/>
      <c r="C31" s="454"/>
      <c r="D31" s="454"/>
      <c r="E31" s="454"/>
      <c r="F31" s="454"/>
      <c r="G31" s="454"/>
      <c r="H31" s="454"/>
      <c r="I31" s="454"/>
      <c r="J31" s="454"/>
      <c r="K31" s="454"/>
      <c r="L31" s="454"/>
    </row>
    <row r="32" spans="1:12" s="266" customFormat="1" ht="12.75" x14ac:dyDescent="0.2">
      <c r="A32" s="454" t="s">
        <v>400</v>
      </c>
      <c r="B32" s="454"/>
      <c r="C32" s="454"/>
      <c r="D32" s="454"/>
      <c r="E32" s="454"/>
      <c r="F32" s="454"/>
      <c r="G32" s="454"/>
      <c r="H32" s="454"/>
      <c r="I32" s="454"/>
      <c r="J32" s="454"/>
      <c r="K32" s="454"/>
      <c r="L32" s="454"/>
    </row>
    <row r="33" spans="1:12" s="266" customFormat="1" ht="12.75" x14ac:dyDescent="0.2">
      <c r="A33" s="454"/>
      <c r="B33" s="454"/>
      <c r="C33" s="454"/>
      <c r="D33" s="454"/>
      <c r="E33" s="454"/>
      <c r="F33" s="454"/>
      <c r="G33" s="454"/>
      <c r="H33" s="454"/>
      <c r="I33" s="454"/>
      <c r="J33" s="454"/>
      <c r="K33" s="454"/>
      <c r="L33" s="454"/>
    </row>
    <row r="34" spans="1:12" s="265" customFormat="1" x14ac:dyDescent="0.2">
      <c r="A34" s="454" t="s">
        <v>399</v>
      </c>
      <c r="B34" s="454"/>
      <c r="C34" s="454"/>
      <c r="D34" s="454"/>
      <c r="E34" s="454"/>
      <c r="F34" s="454"/>
      <c r="G34" s="454"/>
      <c r="H34" s="454"/>
      <c r="I34" s="454"/>
      <c r="J34" s="454"/>
      <c r="K34" s="454"/>
      <c r="L34" s="454"/>
    </row>
    <row r="35" spans="1:12" s="265" customFormat="1" x14ac:dyDescent="0.2">
      <c r="A35" s="454"/>
      <c r="B35" s="454"/>
      <c r="C35" s="454"/>
      <c r="D35" s="454"/>
      <c r="E35" s="454"/>
      <c r="F35" s="454"/>
      <c r="G35" s="454"/>
      <c r="H35" s="454"/>
      <c r="I35" s="454"/>
      <c r="J35" s="454"/>
      <c r="K35" s="454"/>
      <c r="L35" s="454"/>
    </row>
    <row r="36" spans="1:12" s="265" customFormat="1" x14ac:dyDescent="0.2">
      <c r="A36" s="454" t="s">
        <v>398</v>
      </c>
      <c r="B36" s="454"/>
      <c r="C36" s="454"/>
      <c r="D36" s="454"/>
      <c r="E36" s="454"/>
      <c r="F36" s="454"/>
      <c r="G36" s="454"/>
      <c r="H36" s="454"/>
      <c r="I36" s="454"/>
      <c r="J36" s="454"/>
      <c r="K36" s="454"/>
      <c r="L36" s="454"/>
    </row>
    <row r="37" spans="1:12" s="265" customFormat="1" x14ac:dyDescent="0.2">
      <c r="A37" s="257"/>
      <c r="B37" s="258"/>
      <c r="C37" s="257"/>
      <c r="D37" s="258"/>
      <c r="E37" s="257"/>
      <c r="F37" s="258"/>
      <c r="G37" s="257"/>
      <c r="H37" s="258"/>
      <c r="I37" s="257"/>
      <c r="J37" s="258"/>
      <c r="K37" s="257"/>
      <c r="L37" s="258"/>
    </row>
    <row r="38" spans="1:12" s="265" customFormat="1" x14ac:dyDescent="0.2">
      <c r="A38" s="257"/>
      <c r="B38" s="264"/>
      <c r="C38" s="257"/>
      <c r="D38" s="264"/>
      <c r="E38" s="257"/>
      <c r="F38" s="264"/>
      <c r="G38" s="257"/>
      <c r="H38" s="264"/>
      <c r="I38" s="257"/>
      <c r="J38" s="264"/>
      <c r="K38" s="257"/>
      <c r="L38" s="264"/>
    </row>
    <row r="39" spans="1:12" s="265" customFormat="1" x14ac:dyDescent="0.2">
      <c r="A39" s="257"/>
      <c r="B39" s="258"/>
      <c r="C39" s="257"/>
      <c r="D39" s="258"/>
      <c r="E39" s="257"/>
      <c r="F39" s="258"/>
      <c r="G39" s="257"/>
      <c r="H39" s="258"/>
      <c r="I39" s="257"/>
      <c r="J39" s="258"/>
      <c r="K39" s="257"/>
      <c r="L39" s="258"/>
    </row>
    <row r="40" spans="1:12" x14ac:dyDescent="0.2">
      <c r="A40" s="257"/>
      <c r="B40" s="264"/>
      <c r="C40" s="257"/>
      <c r="D40" s="264"/>
      <c r="E40" s="257"/>
      <c r="F40" s="264"/>
      <c r="G40" s="257"/>
      <c r="H40" s="264"/>
      <c r="I40" s="257"/>
      <c r="J40" s="264"/>
      <c r="K40" s="257"/>
      <c r="L40" s="264"/>
    </row>
    <row r="41" spans="1:12" s="259" customFormat="1" x14ac:dyDescent="0.2">
      <c r="A41" s="460" t="s">
        <v>96</v>
      </c>
      <c r="B41" s="460"/>
      <c r="C41" s="258"/>
      <c r="D41" s="257"/>
      <c r="E41" s="258"/>
      <c r="F41" s="258"/>
      <c r="G41" s="257"/>
      <c r="H41" s="258"/>
      <c r="I41" s="258"/>
      <c r="J41" s="257"/>
      <c r="K41" s="258"/>
      <c r="L41" s="257"/>
    </row>
    <row r="42" spans="1:12" s="259" customFormat="1" x14ac:dyDescent="0.2">
      <c r="A42" s="258"/>
      <c r="B42" s="257"/>
      <c r="C42" s="262"/>
      <c r="D42" s="263"/>
      <c r="E42" s="262"/>
      <c r="F42" s="258"/>
      <c r="G42" s="257"/>
      <c r="H42" s="261"/>
      <c r="I42" s="258"/>
      <c r="J42" s="257"/>
      <c r="K42" s="258"/>
      <c r="L42" s="257"/>
    </row>
    <row r="43" spans="1:12" s="259" customFormat="1" ht="15" customHeight="1" x14ac:dyDescent="0.2">
      <c r="A43" s="258"/>
      <c r="B43" s="257"/>
      <c r="C43" s="453" t="s">
        <v>251</v>
      </c>
      <c r="D43" s="453"/>
      <c r="E43" s="453"/>
      <c r="F43" s="258"/>
      <c r="G43" s="257"/>
      <c r="H43" s="458" t="s">
        <v>397</v>
      </c>
      <c r="I43" s="260"/>
      <c r="J43" s="257"/>
      <c r="K43" s="258"/>
      <c r="L43" s="257"/>
    </row>
    <row r="44" spans="1:12" s="259" customFormat="1" x14ac:dyDescent="0.2">
      <c r="A44" s="258"/>
      <c r="B44" s="257"/>
      <c r="C44" s="258"/>
      <c r="D44" s="257"/>
      <c r="E44" s="258"/>
      <c r="F44" s="258"/>
      <c r="G44" s="257"/>
      <c r="H44" s="459"/>
      <c r="I44" s="260"/>
      <c r="J44" s="257"/>
      <c r="K44" s="258"/>
      <c r="L44" s="257"/>
    </row>
    <row r="45" spans="1:12" s="256" customFormat="1" x14ac:dyDescent="0.2">
      <c r="A45" s="258"/>
      <c r="B45" s="257"/>
      <c r="C45" s="453" t="s">
        <v>127</v>
      </c>
      <c r="D45" s="453"/>
      <c r="E45" s="453"/>
      <c r="F45" s="258"/>
      <c r="G45" s="257"/>
      <c r="H45" s="258"/>
      <c r="I45" s="258"/>
      <c r="J45" s="257"/>
      <c r="K45" s="258"/>
      <c r="L45" s="257"/>
    </row>
    <row r="46" spans="1:12" s="256" customFormat="1" x14ac:dyDescent="0.2">
      <c r="E46" s="254"/>
    </row>
    <row r="47" spans="1:12" s="256" customFormat="1" x14ac:dyDescent="0.2">
      <c r="E47" s="254"/>
    </row>
    <row r="48" spans="1:12" s="256" customFormat="1" x14ac:dyDescent="0.2">
      <c r="E48" s="254"/>
    </row>
    <row r="49" spans="5:5" s="256" customFormat="1" x14ac:dyDescent="0.2">
      <c r="E49" s="254"/>
    </row>
    <row r="50" spans="5:5" s="256" customFormat="1" x14ac:dyDescent="0.2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 xr:uid="{00000000-0002-0000-0000-000000000000}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0 B14 B17:B28" xr:uid="{00000000-0002-0000-0000-000001000000}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 xr:uid="{00000000-0002-0000-0000-000002000000}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O44"/>
  <sheetViews>
    <sheetView view="pageBreakPreview" topLeftCell="A11" zoomScale="80" zoomScaleSheetLayoutView="80" workbookViewId="0">
      <selection activeCell="F50" sqref="F50"/>
    </sheetView>
  </sheetViews>
  <sheetFormatPr defaultRowHeight="12.75" x14ac:dyDescent="0.2"/>
  <cols>
    <col min="1" max="1" width="5.42578125" style="178" customWidth="1"/>
    <col min="2" max="2" width="20.28515625" style="178" bestFit="1" customWidth="1"/>
    <col min="3" max="3" width="20.85546875" style="178" bestFit="1" customWidth="1"/>
    <col min="4" max="4" width="19.28515625" style="178" customWidth="1"/>
    <col min="5" max="5" width="16.85546875" style="178" customWidth="1"/>
    <col min="6" max="6" width="13.140625" style="178" customWidth="1"/>
    <col min="7" max="7" width="17" style="178" customWidth="1"/>
    <col min="8" max="8" width="13.7109375" style="178" customWidth="1"/>
    <col min="9" max="9" width="19.42578125" style="178" bestFit="1" customWidth="1"/>
    <col min="10" max="10" width="18.5703125" style="178" bestFit="1" customWidth="1"/>
    <col min="11" max="11" width="16.7109375" style="178" customWidth="1"/>
    <col min="12" max="12" width="17.7109375" style="178" customWidth="1"/>
    <col min="13" max="13" width="12.85546875" style="178" customWidth="1"/>
    <col min="14" max="16384" width="9.140625" style="178"/>
  </cols>
  <sheetData>
    <row r="2" spans="1:13" ht="15" x14ac:dyDescent="0.3">
      <c r="A2" s="469" t="s">
        <v>412</v>
      </c>
      <c r="B2" s="469"/>
      <c r="C2" s="469"/>
      <c r="D2" s="469"/>
      <c r="E2" s="469"/>
      <c r="F2" s="333"/>
      <c r="G2" s="75"/>
      <c r="H2" s="75"/>
      <c r="I2" s="75"/>
      <c r="J2" s="75"/>
      <c r="K2" s="252"/>
      <c r="L2" s="253"/>
      <c r="M2" s="253" t="s">
        <v>97</v>
      </c>
    </row>
    <row r="3" spans="1:13" ht="15" x14ac:dyDescent="0.3">
      <c r="A3" s="74" t="s">
        <v>128</v>
      </c>
      <c r="B3" s="74"/>
      <c r="C3" s="72"/>
      <c r="D3" s="75"/>
      <c r="E3" s="75"/>
      <c r="F3" s="75"/>
      <c r="G3" s="75"/>
      <c r="H3" s="75"/>
      <c r="I3" s="75"/>
      <c r="J3" s="75"/>
      <c r="K3" s="252"/>
      <c r="L3" s="461" t="str">
        <f>'ფორმა N1'!L2</f>
        <v>01/09 - 13/11- 2020</v>
      </c>
      <c r="M3" s="461"/>
    </row>
    <row r="4" spans="1:13" ht="15" x14ac:dyDescent="0.3">
      <c r="A4" s="74"/>
      <c r="B4" s="74"/>
      <c r="C4" s="74"/>
      <c r="D4" s="72"/>
      <c r="E4" s="72"/>
      <c r="F4" s="72"/>
      <c r="G4" s="72"/>
      <c r="H4" s="72"/>
      <c r="I4" s="72"/>
      <c r="J4" s="72"/>
      <c r="K4" s="252"/>
      <c r="L4" s="252"/>
      <c r="M4" s="252"/>
    </row>
    <row r="5" spans="1:13" ht="15" x14ac:dyDescent="0.3">
      <c r="A5" s="75" t="s">
        <v>257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 x14ac:dyDescent="0.3">
      <c r="A6" s="406" t="str">
        <f>'ფორმა N1'!A5</f>
        <v>საქართველოს მწვანეთა პარტია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 x14ac:dyDescent="0.3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 x14ac:dyDescent="0.2">
      <c r="A8" s="251"/>
      <c r="B8" s="355"/>
      <c r="C8" s="251"/>
      <c r="D8" s="251"/>
      <c r="E8" s="251"/>
      <c r="F8" s="251"/>
      <c r="G8" s="251"/>
      <c r="H8" s="251"/>
      <c r="I8" s="251"/>
      <c r="J8" s="251"/>
      <c r="K8" s="76"/>
      <c r="L8" s="76"/>
      <c r="M8" s="76"/>
    </row>
    <row r="9" spans="1:13" ht="45" x14ac:dyDescent="0.2">
      <c r="A9" s="88" t="s">
        <v>64</v>
      </c>
      <c r="B9" s="88" t="s">
        <v>446</v>
      </c>
      <c r="C9" s="88" t="s">
        <v>413</v>
      </c>
      <c r="D9" s="88" t="s">
        <v>414</v>
      </c>
      <c r="E9" s="88" t="s">
        <v>415</v>
      </c>
      <c r="F9" s="88" t="s">
        <v>416</v>
      </c>
      <c r="G9" s="88" t="s">
        <v>417</v>
      </c>
      <c r="H9" s="88" t="s">
        <v>418</v>
      </c>
      <c r="I9" s="88" t="s">
        <v>419</v>
      </c>
      <c r="J9" s="88" t="s">
        <v>420</v>
      </c>
      <c r="K9" s="88" t="s">
        <v>421</v>
      </c>
      <c r="L9" s="88" t="s">
        <v>422</v>
      </c>
      <c r="M9" s="88" t="s">
        <v>299</v>
      </c>
    </row>
    <row r="10" spans="1:13" ht="38.25" x14ac:dyDescent="0.2">
      <c r="A10" s="96">
        <v>1</v>
      </c>
      <c r="B10" s="439">
        <v>44086</v>
      </c>
      <c r="C10" s="440" t="s">
        <v>512</v>
      </c>
      <c r="D10" s="444" t="s">
        <v>513</v>
      </c>
      <c r="E10" s="444" t="s">
        <v>514</v>
      </c>
      <c r="F10" s="444" t="s">
        <v>478</v>
      </c>
      <c r="G10" s="444" t="s">
        <v>515</v>
      </c>
      <c r="H10" s="446"/>
      <c r="I10" s="444" t="s">
        <v>478</v>
      </c>
      <c r="J10" s="444" t="s">
        <v>515</v>
      </c>
      <c r="K10" s="441">
        <v>739.59</v>
      </c>
      <c r="L10" s="441">
        <v>739.59</v>
      </c>
      <c r="M10" s="446"/>
    </row>
    <row r="11" spans="1:13" ht="45" x14ac:dyDescent="0.2">
      <c r="A11" s="96">
        <v>2</v>
      </c>
      <c r="B11" s="439">
        <v>44102</v>
      </c>
      <c r="C11" s="440" t="s">
        <v>501</v>
      </c>
      <c r="D11" s="441" t="s">
        <v>502</v>
      </c>
      <c r="E11" s="441" t="s">
        <v>503</v>
      </c>
      <c r="F11" s="441" t="s">
        <v>478</v>
      </c>
      <c r="G11" s="441" t="s">
        <v>504</v>
      </c>
      <c r="H11" s="442"/>
      <c r="I11" s="441" t="s">
        <v>478</v>
      </c>
      <c r="J11" s="441" t="s">
        <v>505</v>
      </c>
      <c r="K11" s="441">
        <v>100</v>
      </c>
      <c r="L11" s="441">
        <v>500</v>
      </c>
      <c r="M11" s="443"/>
    </row>
    <row r="12" spans="1:13" ht="45" x14ac:dyDescent="0.2">
      <c r="A12" s="96">
        <v>3</v>
      </c>
      <c r="B12" s="439">
        <v>44102</v>
      </c>
      <c r="C12" s="444" t="s">
        <v>501</v>
      </c>
      <c r="D12" s="441" t="s">
        <v>502</v>
      </c>
      <c r="E12" s="444" t="s">
        <v>503</v>
      </c>
      <c r="F12" s="444" t="s">
        <v>478</v>
      </c>
      <c r="G12" s="444" t="s">
        <v>506</v>
      </c>
      <c r="H12" s="444"/>
      <c r="I12" s="444" t="s">
        <v>478</v>
      </c>
      <c r="J12" s="444" t="s">
        <v>505</v>
      </c>
      <c r="K12" s="444">
        <v>2.72</v>
      </c>
      <c r="L12" s="444">
        <v>13040</v>
      </c>
      <c r="M12" s="445"/>
    </row>
    <row r="13" spans="1:13" ht="38.25" x14ac:dyDescent="0.2">
      <c r="A13" s="96">
        <v>4</v>
      </c>
      <c r="B13" s="439">
        <v>44076</v>
      </c>
      <c r="C13" s="440" t="s">
        <v>507</v>
      </c>
      <c r="D13" s="444" t="s">
        <v>508</v>
      </c>
      <c r="E13" s="444" t="s">
        <v>509</v>
      </c>
      <c r="F13" s="444" t="s">
        <v>478</v>
      </c>
      <c r="G13" s="444" t="s">
        <v>510</v>
      </c>
      <c r="H13" s="444"/>
      <c r="I13" s="444" t="s">
        <v>478</v>
      </c>
      <c r="J13" s="444" t="s">
        <v>511</v>
      </c>
      <c r="K13" s="444">
        <v>0.31</v>
      </c>
      <c r="L13" s="444">
        <v>3366</v>
      </c>
      <c r="M13" s="444"/>
    </row>
    <row r="14" spans="1:13" ht="38.25" x14ac:dyDescent="0.2">
      <c r="A14" s="96">
        <v>5</v>
      </c>
      <c r="B14" s="439">
        <v>44096</v>
      </c>
      <c r="C14" s="440" t="s">
        <v>512</v>
      </c>
      <c r="D14" s="444" t="s">
        <v>513</v>
      </c>
      <c r="E14" s="444" t="s">
        <v>514</v>
      </c>
      <c r="F14" s="444" t="s">
        <v>478</v>
      </c>
      <c r="G14" s="444" t="s">
        <v>515</v>
      </c>
      <c r="H14" s="444"/>
      <c r="I14" s="444" t="s">
        <v>478</v>
      </c>
      <c r="J14" s="444" t="s">
        <v>515</v>
      </c>
      <c r="K14" s="444">
        <v>3884.4</v>
      </c>
      <c r="L14" s="444">
        <v>3884.4</v>
      </c>
      <c r="M14" s="445"/>
    </row>
    <row r="15" spans="1:13" ht="38.25" x14ac:dyDescent="0.2">
      <c r="A15" s="96">
        <v>6</v>
      </c>
      <c r="B15" s="439">
        <v>44124</v>
      </c>
      <c r="C15" s="444" t="s">
        <v>329</v>
      </c>
      <c r="D15" s="441" t="s">
        <v>516</v>
      </c>
      <c r="E15" s="444">
        <v>204876606</v>
      </c>
      <c r="F15" s="444" t="s">
        <v>478</v>
      </c>
      <c r="G15" s="444"/>
      <c r="H15" s="444"/>
      <c r="I15" s="444" t="s">
        <v>478</v>
      </c>
      <c r="J15" s="444" t="s">
        <v>511</v>
      </c>
      <c r="K15" s="444"/>
      <c r="L15" s="444">
        <v>4000</v>
      </c>
      <c r="M15" s="443"/>
    </row>
    <row r="16" spans="1:13" ht="38.25" x14ac:dyDescent="0.2">
      <c r="A16" s="96">
        <v>7</v>
      </c>
      <c r="B16" s="439">
        <v>44119</v>
      </c>
      <c r="C16" s="440" t="s">
        <v>507</v>
      </c>
      <c r="D16" s="444" t="s">
        <v>508</v>
      </c>
      <c r="E16" s="444" t="s">
        <v>509</v>
      </c>
      <c r="F16" s="444" t="s">
        <v>478</v>
      </c>
      <c r="G16" s="444">
        <v>104000</v>
      </c>
      <c r="H16" s="444"/>
      <c r="I16" s="444" t="s">
        <v>478</v>
      </c>
      <c r="J16" s="444" t="s">
        <v>511</v>
      </c>
      <c r="K16" s="444">
        <f>L16/G16</f>
        <v>3.3700000000000001E-2</v>
      </c>
      <c r="L16" s="444">
        <v>3504.8</v>
      </c>
      <c r="M16" s="445"/>
    </row>
    <row r="17" spans="1:13" ht="38.25" x14ac:dyDescent="0.2">
      <c r="A17" s="96">
        <v>8</v>
      </c>
      <c r="B17" s="439">
        <v>44135</v>
      </c>
      <c r="C17" s="440" t="s">
        <v>512</v>
      </c>
      <c r="D17" s="444" t="s">
        <v>513</v>
      </c>
      <c r="E17" s="444" t="s">
        <v>514</v>
      </c>
      <c r="F17" s="444" t="s">
        <v>478</v>
      </c>
      <c r="G17" s="444" t="s">
        <v>515</v>
      </c>
      <c r="H17" s="444"/>
      <c r="I17" s="444" t="s">
        <v>478</v>
      </c>
      <c r="J17" s="444" t="s">
        <v>515</v>
      </c>
      <c r="K17" s="444">
        <v>5876.73</v>
      </c>
      <c r="L17" s="444">
        <v>5876.73</v>
      </c>
      <c r="M17" s="444"/>
    </row>
    <row r="18" spans="1:13" ht="25.5" x14ac:dyDescent="0.2">
      <c r="A18" s="96">
        <v>9</v>
      </c>
      <c r="B18" s="447">
        <v>44138</v>
      </c>
      <c r="C18" s="334" t="s">
        <v>512</v>
      </c>
      <c r="D18" s="446" t="s">
        <v>513</v>
      </c>
      <c r="E18" s="446" t="s">
        <v>514</v>
      </c>
      <c r="F18" s="446" t="s">
        <v>478</v>
      </c>
      <c r="G18" s="446" t="s">
        <v>515</v>
      </c>
      <c r="H18" s="446"/>
      <c r="I18" s="446" t="s">
        <v>478</v>
      </c>
      <c r="J18" s="446" t="s">
        <v>515</v>
      </c>
      <c r="K18" s="444">
        <v>1969.91</v>
      </c>
      <c r="L18" s="444">
        <v>1969.91</v>
      </c>
      <c r="M18" s="446"/>
    </row>
    <row r="19" spans="1:13" ht="15" x14ac:dyDescent="0.2">
      <c r="A19" s="96">
        <v>10</v>
      </c>
      <c r="B19" s="446"/>
      <c r="C19" s="446"/>
      <c r="D19" s="446"/>
      <c r="E19" s="446"/>
      <c r="F19" s="446"/>
      <c r="G19" s="446"/>
      <c r="H19" s="446"/>
      <c r="I19" s="446"/>
      <c r="J19" s="446"/>
      <c r="K19" s="446"/>
      <c r="L19" s="446"/>
      <c r="M19" s="446"/>
    </row>
    <row r="20" spans="1:13" ht="15" x14ac:dyDescent="0.2">
      <c r="A20" s="96">
        <v>11</v>
      </c>
      <c r="B20" s="446"/>
      <c r="C20" s="446"/>
      <c r="D20" s="363"/>
      <c r="E20" s="363"/>
      <c r="F20" s="363"/>
      <c r="G20" s="363"/>
      <c r="H20" s="363"/>
      <c r="I20" s="363"/>
      <c r="J20" s="363"/>
      <c r="K20" s="448"/>
      <c r="L20" s="448"/>
      <c r="M20" s="363"/>
    </row>
    <row r="21" spans="1:13" ht="15" x14ac:dyDescent="0.2">
      <c r="A21" s="96">
        <v>12</v>
      </c>
      <c r="B21" s="96"/>
      <c r="C21" s="449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5" x14ac:dyDescent="0.2">
      <c r="A22" s="96">
        <v>13</v>
      </c>
      <c r="B22" s="96"/>
      <c r="C22" s="334"/>
      <c r="D22" s="85"/>
      <c r="E22" s="85"/>
      <c r="F22" s="85"/>
      <c r="G22" s="85"/>
      <c r="H22" s="85"/>
      <c r="I22" s="85"/>
      <c r="J22" s="85"/>
      <c r="K22" s="4"/>
      <c r="L22" s="4"/>
      <c r="M22" s="85"/>
    </row>
    <row r="23" spans="1:13" ht="15" x14ac:dyDescent="0.2">
      <c r="A23" s="96">
        <v>14</v>
      </c>
      <c r="B23" s="362"/>
      <c r="C23" s="334"/>
      <c r="D23" s="85"/>
      <c r="E23" s="85"/>
      <c r="F23" s="85"/>
      <c r="G23" s="85"/>
      <c r="H23" s="85"/>
      <c r="I23" s="85"/>
      <c r="J23" s="85"/>
      <c r="K23" s="4"/>
      <c r="L23" s="4"/>
      <c r="M23" s="85"/>
    </row>
    <row r="24" spans="1:13" ht="15" x14ac:dyDescent="0.2">
      <c r="A24" s="96">
        <v>15</v>
      </c>
      <c r="B24" s="362"/>
      <c r="C24" s="334"/>
      <c r="D24" s="85"/>
      <c r="E24" s="85"/>
      <c r="F24" s="85"/>
      <c r="G24" s="85"/>
      <c r="H24" s="85"/>
      <c r="I24" s="85"/>
      <c r="J24" s="85"/>
      <c r="K24" s="4"/>
      <c r="L24" s="4"/>
      <c r="M24" s="85"/>
    </row>
    <row r="25" spans="1:13" ht="15" x14ac:dyDescent="0.2">
      <c r="A25" s="96">
        <v>16</v>
      </c>
      <c r="B25" s="362"/>
      <c r="C25" s="334"/>
      <c r="D25" s="85"/>
      <c r="E25" s="85"/>
      <c r="F25" s="85"/>
      <c r="G25" s="85"/>
      <c r="H25" s="85"/>
      <c r="I25" s="85"/>
      <c r="J25" s="85"/>
      <c r="K25" s="4"/>
      <c r="L25" s="4"/>
      <c r="M25" s="85"/>
    </row>
    <row r="26" spans="1:13" ht="15" x14ac:dyDescent="0.2">
      <c r="A26" s="96">
        <v>17</v>
      </c>
      <c r="B26" s="362"/>
      <c r="C26" s="334"/>
      <c r="D26" s="85"/>
      <c r="E26" s="85"/>
      <c r="F26" s="85"/>
      <c r="G26" s="85"/>
      <c r="H26" s="85"/>
      <c r="I26" s="85"/>
      <c r="J26" s="85"/>
      <c r="K26" s="4"/>
      <c r="L26" s="4"/>
      <c r="M26" s="85"/>
    </row>
    <row r="27" spans="1:13" ht="15" x14ac:dyDescent="0.2">
      <c r="A27" s="96">
        <v>18</v>
      </c>
      <c r="B27" s="362"/>
      <c r="C27" s="334"/>
      <c r="D27" s="85"/>
      <c r="E27" s="85"/>
      <c r="F27" s="85"/>
      <c r="G27" s="85"/>
      <c r="H27" s="85"/>
      <c r="I27" s="85"/>
      <c r="J27" s="85"/>
      <c r="K27" s="4"/>
      <c r="L27" s="4"/>
      <c r="M27" s="85"/>
    </row>
    <row r="28" spans="1:13" ht="15" x14ac:dyDescent="0.2">
      <c r="A28" s="96">
        <v>19</v>
      </c>
      <c r="B28" s="362"/>
      <c r="C28" s="334"/>
      <c r="D28" s="85"/>
      <c r="E28" s="85"/>
      <c r="F28" s="85"/>
      <c r="G28" s="85"/>
      <c r="H28" s="85"/>
      <c r="I28" s="85"/>
      <c r="J28" s="85"/>
      <c r="K28" s="4"/>
      <c r="L28" s="4"/>
      <c r="M28" s="85"/>
    </row>
    <row r="29" spans="1:13" ht="15" x14ac:dyDescent="0.2">
      <c r="A29" s="96">
        <v>20</v>
      </c>
      <c r="B29" s="362"/>
      <c r="C29" s="334"/>
      <c r="D29" s="85"/>
      <c r="E29" s="85"/>
      <c r="F29" s="85"/>
      <c r="G29" s="85"/>
      <c r="H29" s="85"/>
      <c r="I29" s="85"/>
      <c r="J29" s="85"/>
      <c r="K29" s="4"/>
      <c r="L29" s="4"/>
      <c r="M29" s="85"/>
    </row>
    <row r="30" spans="1:13" ht="15" x14ac:dyDescent="0.2">
      <c r="A30" s="85" t="s">
        <v>259</v>
      </c>
      <c r="B30" s="363"/>
      <c r="C30" s="334"/>
      <c r="D30" s="85"/>
      <c r="E30" s="85"/>
      <c r="F30" s="85"/>
      <c r="G30" s="85"/>
      <c r="H30" s="85"/>
      <c r="I30" s="85"/>
      <c r="J30" s="85"/>
      <c r="K30" s="4"/>
      <c r="L30" s="4"/>
      <c r="M30" s="85"/>
    </row>
    <row r="31" spans="1:13" ht="15" x14ac:dyDescent="0.3">
      <c r="A31" s="85"/>
      <c r="B31" s="363"/>
      <c r="C31" s="334"/>
      <c r="D31" s="97"/>
      <c r="E31" s="97"/>
      <c r="F31" s="97"/>
      <c r="G31" s="97"/>
      <c r="H31" s="85"/>
      <c r="I31" s="85"/>
      <c r="J31" s="85"/>
      <c r="K31" s="85" t="s">
        <v>423</v>
      </c>
      <c r="L31" s="450">
        <f>SUM(L10:L30)</f>
        <v>36881.430000000008</v>
      </c>
      <c r="M31" s="85"/>
    </row>
    <row r="32" spans="1:13" ht="15" x14ac:dyDescent="0.3">
      <c r="A32" s="205"/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177"/>
    </row>
    <row r="33" spans="1:15" ht="15" x14ac:dyDescent="0.3">
      <c r="A33" s="206" t="s">
        <v>424</v>
      </c>
      <c r="B33" s="206"/>
      <c r="C33" s="206"/>
      <c r="D33" s="205"/>
      <c r="E33" s="205"/>
      <c r="F33" s="205"/>
      <c r="G33" s="205"/>
      <c r="H33" s="205"/>
      <c r="I33" s="205"/>
      <c r="J33" s="205"/>
      <c r="K33" s="205"/>
      <c r="L33" s="177"/>
    </row>
    <row r="34" spans="1:15" ht="15" x14ac:dyDescent="0.3">
      <c r="A34" s="206" t="s">
        <v>425</v>
      </c>
      <c r="B34" s="206"/>
      <c r="C34" s="206"/>
      <c r="D34" s="205"/>
      <c r="E34" s="205"/>
      <c r="F34" s="205"/>
      <c r="G34" s="205"/>
      <c r="H34" s="205"/>
      <c r="I34" s="205"/>
      <c r="J34" s="205"/>
      <c r="K34" s="205"/>
      <c r="L34" s="177"/>
      <c r="O34" s="451"/>
    </row>
    <row r="35" spans="1:15" ht="15" x14ac:dyDescent="0.3">
      <c r="A35" s="194" t="s">
        <v>426</v>
      </c>
      <c r="B35" s="194"/>
      <c r="C35" s="206"/>
      <c r="D35" s="177"/>
      <c r="E35" s="177"/>
      <c r="F35" s="177"/>
      <c r="G35" s="177"/>
      <c r="H35" s="177"/>
      <c r="I35" s="177"/>
      <c r="J35" s="177"/>
      <c r="K35" s="177"/>
      <c r="L35" s="177"/>
    </row>
    <row r="36" spans="1:15" ht="15" x14ac:dyDescent="0.3">
      <c r="A36" s="194" t="s">
        <v>427</v>
      </c>
      <c r="B36" s="194"/>
      <c r="C36" s="206"/>
      <c r="D36" s="177"/>
      <c r="E36" s="177"/>
      <c r="F36" s="177"/>
      <c r="G36" s="177"/>
      <c r="H36" s="177"/>
      <c r="I36" s="177"/>
      <c r="J36" s="177"/>
      <c r="K36" s="177"/>
      <c r="L36" s="177"/>
    </row>
    <row r="37" spans="1:15" ht="15" customHeight="1" x14ac:dyDescent="0.2">
      <c r="A37" s="474" t="s">
        <v>442</v>
      </c>
      <c r="B37" s="474"/>
      <c r="C37" s="474"/>
      <c r="D37" s="474"/>
      <c r="E37" s="474"/>
      <c r="F37" s="474"/>
      <c r="G37" s="474"/>
      <c r="H37" s="474"/>
      <c r="I37" s="474"/>
      <c r="J37" s="474"/>
      <c r="K37" s="474"/>
      <c r="L37" s="474"/>
    </row>
    <row r="38" spans="1:15" ht="15" customHeight="1" x14ac:dyDescent="0.2">
      <c r="A38" s="474"/>
      <c r="B38" s="474"/>
      <c r="C38" s="474"/>
      <c r="D38" s="474"/>
      <c r="E38" s="474"/>
      <c r="F38" s="474"/>
      <c r="G38" s="474"/>
      <c r="H38" s="474"/>
      <c r="I38" s="474"/>
      <c r="J38" s="474"/>
      <c r="K38" s="474"/>
      <c r="L38" s="474"/>
    </row>
    <row r="39" spans="1:15" ht="12.75" customHeight="1" x14ac:dyDescent="0.2">
      <c r="A39" s="353"/>
      <c r="B39" s="353"/>
      <c r="C39" s="353"/>
      <c r="D39" s="353"/>
      <c r="E39" s="353"/>
      <c r="F39" s="353"/>
      <c r="G39" s="353"/>
      <c r="H39" s="353"/>
      <c r="I39" s="353"/>
      <c r="J39" s="353"/>
      <c r="K39" s="353"/>
      <c r="L39" s="353"/>
    </row>
    <row r="40" spans="1:15" ht="15" x14ac:dyDescent="0.3">
      <c r="A40" s="470" t="s">
        <v>96</v>
      </c>
      <c r="B40" s="470"/>
      <c r="C40" s="470"/>
      <c r="D40" s="335"/>
      <c r="E40" s="336"/>
      <c r="F40" s="336"/>
      <c r="G40" s="335"/>
      <c r="H40" s="335"/>
      <c r="I40" s="335"/>
      <c r="J40" s="335"/>
      <c r="K40" s="335"/>
      <c r="L40" s="177"/>
    </row>
    <row r="41" spans="1:15" ht="15" x14ac:dyDescent="0.3">
      <c r="A41" s="335"/>
      <c r="B41" s="335"/>
      <c r="C41" s="336"/>
      <c r="D41" s="335"/>
      <c r="E41" s="336"/>
      <c r="F41" s="336"/>
      <c r="G41" s="335"/>
      <c r="H41" s="335"/>
      <c r="I41" s="335"/>
      <c r="J41" s="335"/>
      <c r="K41" s="337"/>
      <c r="L41" s="177"/>
    </row>
    <row r="42" spans="1:15" ht="15" customHeight="1" x14ac:dyDescent="0.3">
      <c r="A42" s="335"/>
      <c r="B42" s="335"/>
      <c r="C42" s="336"/>
      <c r="D42" s="471" t="s">
        <v>251</v>
      </c>
      <c r="E42" s="471"/>
      <c r="F42" s="338"/>
      <c r="G42" s="339"/>
      <c r="H42" s="472" t="s">
        <v>428</v>
      </c>
      <c r="I42" s="472"/>
      <c r="J42" s="472"/>
      <c r="K42" s="340"/>
      <c r="L42" s="177"/>
    </row>
    <row r="43" spans="1:15" ht="15" x14ac:dyDescent="0.3">
      <c r="A43" s="335"/>
      <c r="B43" s="335"/>
      <c r="C43" s="336"/>
      <c r="D43" s="335"/>
      <c r="E43" s="336"/>
      <c r="F43" s="336"/>
      <c r="G43" s="335"/>
      <c r="H43" s="473"/>
      <c r="I43" s="473"/>
      <c r="J43" s="473"/>
      <c r="K43" s="340"/>
      <c r="L43" s="177"/>
    </row>
    <row r="44" spans="1:15" ht="15" x14ac:dyDescent="0.3">
      <c r="A44" s="335"/>
      <c r="B44" s="335"/>
      <c r="C44" s="336"/>
      <c r="D44" s="468" t="s">
        <v>127</v>
      </c>
      <c r="E44" s="468"/>
      <c r="F44" s="338"/>
      <c r="G44" s="339"/>
      <c r="H44" s="335"/>
      <c r="I44" s="335"/>
      <c r="J44" s="335"/>
      <c r="K44" s="335"/>
      <c r="L44" s="177"/>
    </row>
  </sheetData>
  <mergeCells count="7">
    <mergeCell ref="D44:E44"/>
    <mergeCell ref="A2:E2"/>
    <mergeCell ref="L3:M3"/>
    <mergeCell ref="A40:C40"/>
    <mergeCell ref="D42:E42"/>
    <mergeCell ref="H42:J43"/>
    <mergeCell ref="A37:L38"/>
  </mergeCells>
  <dataValidations count="1">
    <dataValidation type="list" allowBlank="1" showInputMessage="1" showErrorMessage="1" sqref="C10:C18 C21:C31" xr:uid="{00000000-0002-0000-0900-000000000000}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/>
  <dimension ref="A1:I93"/>
  <sheetViews>
    <sheetView showGridLines="0" view="pageBreakPreview" zoomScale="80" zoomScaleNormal="100" zoomScaleSheetLayoutView="80" workbookViewId="0">
      <selection activeCell="F50" sqref="F50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2" t="s">
        <v>212</v>
      </c>
      <c r="B1" s="119"/>
      <c r="C1" s="475" t="s">
        <v>186</v>
      </c>
      <c r="D1" s="475"/>
      <c r="E1" s="103"/>
    </row>
    <row r="2" spans="1:5" x14ac:dyDescent="0.3">
      <c r="A2" s="74" t="s">
        <v>128</v>
      </c>
      <c r="B2" s="119"/>
      <c r="C2" s="75"/>
      <c r="D2" s="202" t="str">
        <f>'ფორმა N1'!L2</f>
        <v>01/09 - 13/11- 2020</v>
      </c>
      <c r="E2" s="103"/>
    </row>
    <row r="3" spans="1:5" x14ac:dyDescent="0.3">
      <c r="A3" s="114"/>
      <c r="B3" s="119"/>
      <c r="C3" s="75"/>
      <c r="D3" s="75"/>
      <c r="E3" s="103"/>
    </row>
    <row r="4" spans="1: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5" x14ac:dyDescent="0.3">
      <c r="A5" s="117" t="str">
        <f>'ფორმა N1'!A5</f>
        <v>საქართველოს მწვანეთა პარტია</v>
      </c>
      <c r="B5" s="118"/>
      <c r="C5" s="118"/>
      <c r="D5" s="59"/>
      <c r="E5" s="106"/>
    </row>
    <row r="6" spans="1:5" x14ac:dyDescent="0.3">
      <c r="A6" s="75"/>
      <c r="B6" s="74"/>
      <c r="C6" s="74"/>
      <c r="D6" s="74"/>
      <c r="E6" s="106"/>
    </row>
    <row r="7" spans="1:5" x14ac:dyDescent="0.3">
      <c r="A7" s="113"/>
      <c r="B7" s="120"/>
      <c r="C7" s="121"/>
      <c r="D7" s="121"/>
      <c r="E7" s="103"/>
    </row>
    <row r="8" spans="1:5" ht="45" x14ac:dyDescent="0.3">
      <c r="A8" s="122" t="s">
        <v>101</v>
      </c>
      <c r="B8" s="122" t="s">
        <v>178</v>
      </c>
      <c r="C8" s="122" t="s">
        <v>286</v>
      </c>
      <c r="D8" s="122" t="s">
        <v>240</v>
      </c>
      <c r="E8" s="103"/>
    </row>
    <row r="9" spans="1:5" x14ac:dyDescent="0.3">
      <c r="A9" s="49"/>
      <c r="B9" s="50"/>
      <c r="C9" s="151"/>
      <c r="D9" s="151"/>
      <c r="E9" s="103"/>
    </row>
    <row r="10" spans="1:5" x14ac:dyDescent="0.3">
      <c r="A10" s="51" t="s">
        <v>179</v>
      </c>
      <c r="B10" s="52"/>
      <c r="C10" s="123">
        <f>SUM(C11,C34)</f>
        <v>0</v>
      </c>
      <c r="D10" s="123">
        <f>SUM(D11,D34)</f>
        <v>150.12</v>
      </c>
      <c r="E10" s="103"/>
    </row>
    <row r="11" spans="1:5" x14ac:dyDescent="0.3">
      <c r="A11" s="53" t="s">
        <v>180</v>
      </c>
      <c r="B11" s="54"/>
      <c r="C11" s="83">
        <f>SUM(C12:C32)</f>
        <v>0</v>
      </c>
      <c r="D11" s="83">
        <f>SUM(D12:D32)</f>
        <v>150.12</v>
      </c>
      <c r="E11" s="103"/>
    </row>
    <row r="12" spans="1:5" x14ac:dyDescent="0.3">
      <c r="A12" s="57">
        <v>1110</v>
      </c>
      <c r="B12" s="56" t="s">
        <v>130</v>
      </c>
      <c r="C12" s="8"/>
      <c r="D12" s="8"/>
      <c r="E12" s="103"/>
    </row>
    <row r="13" spans="1:5" x14ac:dyDescent="0.3">
      <c r="A13" s="57">
        <v>1120</v>
      </c>
      <c r="B13" s="56" t="s">
        <v>131</v>
      </c>
      <c r="C13" s="8"/>
      <c r="D13" s="8"/>
      <c r="E13" s="103"/>
    </row>
    <row r="14" spans="1:5" x14ac:dyDescent="0.3">
      <c r="A14" s="57">
        <v>1211</v>
      </c>
      <c r="B14" s="56" t="s">
        <v>132</v>
      </c>
      <c r="C14" s="8">
        <v>0</v>
      </c>
      <c r="D14" s="8">
        <v>150.12</v>
      </c>
      <c r="E14" s="103"/>
    </row>
    <row r="15" spans="1:5" x14ac:dyDescent="0.3">
      <c r="A15" s="57">
        <v>1212</v>
      </c>
      <c r="B15" s="56" t="s">
        <v>133</v>
      </c>
      <c r="C15" s="8"/>
      <c r="D15" s="8"/>
      <c r="E15" s="103"/>
    </row>
    <row r="16" spans="1:5" x14ac:dyDescent="0.3">
      <c r="A16" s="57">
        <v>1213</v>
      </c>
      <c r="B16" s="56" t="s">
        <v>134</v>
      </c>
      <c r="C16" s="8"/>
      <c r="D16" s="8"/>
      <c r="E16" s="103"/>
    </row>
    <row r="17" spans="1:5" x14ac:dyDescent="0.3">
      <c r="A17" s="57">
        <v>1214</v>
      </c>
      <c r="B17" s="56" t="s">
        <v>135</v>
      </c>
      <c r="C17" s="8"/>
      <c r="D17" s="8"/>
      <c r="E17" s="103"/>
    </row>
    <row r="18" spans="1:5" x14ac:dyDescent="0.3">
      <c r="A18" s="57">
        <v>1215</v>
      </c>
      <c r="B18" s="56" t="s">
        <v>136</v>
      </c>
      <c r="C18" s="8"/>
      <c r="D18" s="8"/>
      <c r="E18" s="103"/>
    </row>
    <row r="19" spans="1:5" x14ac:dyDescent="0.3">
      <c r="A19" s="57">
        <v>1300</v>
      </c>
      <c r="B19" s="56" t="s">
        <v>137</v>
      </c>
      <c r="C19" s="8"/>
      <c r="D19" s="8"/>
      <c r="E19" s="103"/>
    </row>
    <row r="20" spans="1:5" x14ac:dyDescent="0.3">
      <c r="A20" s="57">
        <v>1410</v>
      </c>
      <c r="B20" s="56" t="s">
        <v>138</v>
      </c>
      <c r="C20" s="8"/>
      <c r="D20" s="8"/>
      <c r="E20" s="103"/>
    </row>
    <row r="21" spans="1:5" x14ac:dyDescent="0.3">
      <c r="A21" s="57">
        <v>1421</v>
      </c>
      <c r="B21" s="56" t="s">
        <v>139</v>
      </c>
      <c r="C21" s="8"/>
      <c r="D21" s="8"/>
      <c r="E21" s="103"/>
    </row>
    <row r="22" spans="1:5" x14ac:dyDescent="0.3">
      <c r="A22" s="57">
        <v>1422</v>
      </c>
      <c r="B22" s="56" t="s">
        <v>140</v>
      </c>
      <c r="C22" s="8"/>
      <c r="D22" s="8"/>
      <c r="E22" s="103"/>
    </row>
    <row r="23" spans="1:5" x14ac:dyDescent="0.3">
      <c r="A23" s="57">
        <v>1423</v>
      </c>
      <c r="B23" s="56" t="s">
        <v>141</v>
      </c>
      <c r="C23" s="8"/>
      <c r="D23" s="8"/>
      <c r="E23" s="103"/>
    </row>
    <row r="24" spans="1:5" x14ac:dyDescent="0.3">
      <c r="A24" s="57">
        <v>1431</v>
      </c>
      <c r="B24" s="56" t="s">
        <v>142</v>
      </c>
      <c r="C24" s="8"/>
      <c r="D24" s="8"/>
      <c r="E24" s="103"/>
    </row>
    <row r="25" spans="1:5" x14ac:dyDescent="0.3">
      <c r="A25" s="57">
        <v>1432</v>
      </c>
      <c r="B25" s="56" t="s">
        <v>143</v>
      </c>
      <c r="C25" s="8"/>
      <c r="D25" s="8"/>
      <c r="E25" s="103"/>
    </row>
    <row r="26" spans="1:5" x14ac:dyDescent="0.3">
      <c r="A26" s="57">
        <v>1433</v>
      </c>
      <c r="B26" s="56" t="s">
        <v>144</v>
      </c>
      <c r="C26" s="8"/>
      <c r="D26" s="8"/>
      <c r="E26" s="103"/>
    </row>
    <row r="27" spans="1:5" x14ac:dyDescent="0.3">
      <c r="A27" s="57">
        <v>1441</v>
      </c>
      <c r="B27" s="56" t="s">
        <v>145</v>
      </c>
      <c r="C27" s="8"/>
      <c r="D27" s="8"/>
      <c r="E27" s="103"/>
    </row>
    <row r="28" spans="1:5" x14ac:dyDescent="0.3">
      <c r="A28" s="57">
        <v>1442</v>
      </c>
      <c r="B28" s="56" t="s">
        <v>146</v>
      </c>
      <c r="C28" s="8"/>
      <c r="D28" s="8"/>
      <c r="E28" s="103"/>
    </row>
    <row r="29" spans="1:5" x14ac:dyDescent="0.3">
      <c r="A29" s="57">
        <v>1443</v>
      </c>
      <c r="B29" s="56" t="s">
        <v>147</v>
      </c>
      <c r="C29" s="8"/>
      <c r="D29" s="8"/>
      <c r="E29" s="103"/>
    </row>
    <row r="30" spans="1:5" x14ac:dyDescent="0.3">
      <c r="A30" s="57">
        <v>1444</v>
      </c>
      <c r="B30" s="56" t="s">
        <v>148</v>
      </c>
      <c r="C30" s="8"/>
      <c r="D30" s="8"/>
      <c r="E30" s="103"/>
    </row>
    <row r="31" spans="1:5" x14ac:dyDescent="0.3">
      <c r="A31" s="57">
        <v>1445</v>
      </c>
      <c r="B31" s="56" t="s">
        <v>149</v>
      </c>
      <c r="C31" s="8"/>
      <c r="D31" s="8"/>
      <c r="E31" s="103"/>
    </row>
    <row r="32" spans="1:5" x14ac:dyDescent="0.3">
      <c r="A32" s="57">
        <v>1446</v>
      </c>
      <c r="B32" s="56" t="s">
        <v>150</v>
      </c>
      <c r="C32" s="8"/>
      <c r="D32" s="8"/>
      <c r="E32" s="103"/>
    </row>
    <row r="33" spans="1:5" x14ac:dyDescent="0.3">
      <c r="A33" s="30"/>
      <c r="E33" s="103"/>
    </row>
    <row r="34" spans="1:5" x14ac:dyDescent="0.3">
      <c r="A34" s="58" t="s">
        <v>181</v>
      </c>
      <c r="B34" s="56"/>
      <c r="C34" s="83">
        <f>SUM(C35:C42)</f>
        <v>0</v>
      </c>
      <c r="D34" s="83">
        <f>SUM(D35:D42)</f>
        <v>0</v>
      </c>
      <c r="E34" s="103"/>
    </row>
    <row r="35" spans="1:5" x14ac:dyDescent="0.3">
      <c r="A35" s="57">
        <v>2110</v>
      </c>
      <c r="B35" s="56" t="s">
        <v>89</v>
      </c>
      <c r="C35" s="8"/>
      <c r="D35" s="8"/>
      <c r="E35" s="103"/>
    </row>
    <row r="36" spans="1:5" x14ac:dyDescent="0.3">
      <c r="A36" s="57">
        <v>2120</v>
      </c>
      <c r="B36" s="56" t="s">
        <v>151</v>
      </c>
      <c r="C36" s="8"/>
      <c r="D36" s="8"/>
      <c r="E36" s="103"/>
    </row>
    <row r="37" spans="1:5" x14ac:dyDescent="0.3">
      <c r="A37" s="57">
        <v>2130</v>
      </c>
      <c r="B37" s="56" t="s">
        <v>90</v>
      </c>
      <c r="C37" s="8"/>
      <c r="D37" s="8"/>
      <c r="E37" s="103"/>
    </row>
    <row r="38" spans="1:5" x14ac:dyDescent="0.3">
      <c r="A38" s="57">
        <v>2140</v>
      </c>
      <c r="B38" s="56" t="s">
        <v>366</v>
      </c>
      <c r="C38" s="8"/>
      <c r="D38" s="8"/>
      <c r="E38" s="103"/>
    </row>
    <row r="39" spans="1:5" x14ac:dyDescent="0.3">
      <c r="A39" s="57">
        <v>2150</v>
      </c>
      <c r="B39" s="56" t="s">
        <v>369</v>
      </c>
      <c r="C39" s="8"/>
      <c r="D39" s="8"/>
      <c r="E39" s="103"/>
    </row>
    <row r="40" spans="1:5" x14ac:dyDescent="0.3">
      <c r="A40" s="57">
        <v>2220</v>
      </c>
      <c r="B40" s="56" t="s">
        <v>91</v>
      </c>
      <c r="C40" s="8"/>
      <c r="D40" s="8"/>
      <c r="E40" s="103"/>
    </row>
    <row r="41" spans="1:5" x14ac:dyDescent="0.3">
      <c r="A41" s="57">
        <v>2300</v>
      </c>
      <c r="B41" s="56" t="s">
        <v>152</v>
      </c>
      <c r="C41" s="8"/>
      <c r="D41" s="8"/>
      <c r="E41" s="103"/>
    </row>
    <row r="42" spans="1:5" x14ac:dyDescent="0.3">
      <c r="A42" s="57">
        <v>2400</v>
      </c>
      <c r="B42" s="56" t="s">
        <v>153</v>
      </c>
      <c r="C42" s="8"/>
      <c r="D42" s="8"/>
      <c r="E42" s="103"/>
    </row>
    <row r="43" spans="1:5" x14ac:dyDescent="0.3">
      <c r="A43" s="31"/>
      <c r="E43" s="103"/>
    </row>
    <row r="44" spans="1:5" x14ac:dyDescent="0.3">
      <c r="A44" s="55" t="s">
        <v>185</v>
      </c>
      <c r="B44" s="56"/>
      <c r="C44" s="83">
        <f>SUM(C45,C64)</f>
        <v>0</v>
      </c>
      <c r="D44" s="83">
        <f>SUM(D45,D64)</f>
        <v>0</v>
      </c>
      <c r="E44" s="103"/>
    </row>
    <row r="45" spans="1:5" x14ac:dyDescent="0.3">
      <c r="A45" s="58" t="s">
        <v>182</v>
      </c>
      <c r="B45" s="56"/>
      <c r="C45" s="83">
        <f>SUM(C46:C61)</f>
        <v>0</v>
      </c>
      <c r="D45" s="83">
        <f>SUM(D46:D61)</f>
        <v>0</v>
      </c>
      <c r="E45" s="103"/>
    </row>
    <row r="46" spans="1:5" x14ac:dyDescent="0.3">
      <c r="A46" s="57">
        <v>3100</v>
      </c>
      <c r="B46" s="56" t="s">
        <v>154</v>
      </c>
      <c r="C46" s="8"/>
      <c r="D46" s="8"/>
      <c r="E46" s="103"/>
    </row>
    <row r="47" spans="1:5" x14ac:dyDescent="0.3">
      <c r="A47" s="57">
        <v>3210</v>
      </c>
      <c r="B47" s="56" t="s">
        <v>155</v>
      </c>
      <c r="C47" s="8"/>
      <c r="D47" s="8"/>
      <c r="E47" s="103"/>
    </row>
    <row r="48" spans="1:5" x14ac:dyDescent="0.3">
      <c r="A48" s="57">
        <v>3221</v>
      </c>
      <c r="B48" s="56" t="s">
        <v>156</v>
      </c>
      <c r="C48" s="8"/>
      <c r="D48" s="8"/>
      <c r="E48" s="103"/>
    </row>
    <row r="49" spans="1:5" x14ac:dyDescent="0.3">
      <c r="A49" s="57">
        <v>3222</v>
      </c>
      <c r="B49" s="56" t="s">
        <v>157</v>
      </c>
      <c r="C49" s="8"/>
      <c r="D49" s="8"/>
      <c r="E49" s="103"/>
    </row>
    <row r="50" spans="1:5" x14ac:dyDescent="0.3">
      <c r="A50" s="57">
        <v>3223</v>
      </c>
      <c r="B50" s="56" t="s">
        <v>158</v>
      </c>
      <c r="C50" s="8"/>
      <c r="D50" s="8"/>
      <c r="E50" s="103"/>
    </row>
    <row r="51" spans="1:5" x14ac:dyDescent="0.3">
      <c r="A51" s="57">
        <v>3224</v>
      </c>
      <c r="B51" s="56" t="s">
        <v>159</v>
      </c>
      <c r="C51" s="8"/>
      <c r="D51" s="8"/>
      <c r="E51" s="103"/>
    </row>
    <row r="52" spans="1:5" x14ac:dyDescent="0.3">
      <c r="A52" s="57">
        <v>3231</v>
      </c>
      <c r="B52" s="56" t="s">
        <v>160</v>
      </c>
      <c r="C52" s="8"/>
      <c r="D52" s="8"/>
      <c r="E52" s="103"/>
    </row>
    <row r="53" spans="1:5" x14ac:dyDescent="0.3">
      <c r="A53" s="57">
        <v>3232</v>
      </c>
      <c r="B53" s="56" t="s">
        <v>161</v>
      </c>
      <c r="C53" s="8"/>
      <c r="D53" s="8"/>
      <c r="E53" s="103"/>
    </row>
    <row r="54" spans="1:5" x14ac:dyDescent="0.3">
      <c r="A54" s="57">
        <v>3234</v>
      </c>
      <c r="B54" s="56" t="s">
        <v>162</v>
      </c>
      <c r="C54" s="8"/>
      <c r="D54" s="8"/>
      <c r="E54" s="103"/>
    </row>
    <row r="55" spans="1:5" ht="30" x14ac:dyDescent="0.3">
      <c r="A55" s="57">
        <v>3236</v>
      </c>
      <c r="B55" s="56" t="s">
        <v>177</v>
      </c>
      <c r="C55" s="8"/>
      <c r="D55" s="8"/>
      <c r="E55" s="103"/>
    </row>
    <row r="56" spans="1:5" ht="45" x14ac:dyDescent="0.3">
      <c r="A56" s="57">
        <v>3237</v>
      </c>
      <c r="B56" s="56" t="s">
        <v>163</v>
      </c>
      <c r="C56" s="8"/>
      <c r="D56" s="8"/>
      <c r="E56" s="103"/>
    </row>
    <row r="57" spans="1:5" x14ac:dyDescent="0.3">
      <c r="A57" s="57">
        <v>3241</v>
      </c>
      <c r="B57" s="56" t="s">
        <v>164</v>
      </c>
      <c r="C57" s="8"/>
      <c r="D57" s="8"/>
      <c r="E57" s="103"/>
    </row>
    <row r="58" spans="1:5" x14ac:dyDescent="0.3">
      <c r="A58" s="57">
        <v>3242</v>
      </c>
      <c r="B58" s="56" t="s">
        <v>165</v>
      </c>
      <c r="C58" s="8"/>
      <c r="D58" s="8"/>
      <c r="E58" s="103"/>
    </row>
    <row r="59" spans="1:5" x14ac:dyDescent="0.3">
      <c r="A59" s="57">
        <v>3243</v>
      </c>
      <c r="B59" s="56" t="s">
        <v>166</v>
      </c>
      <c r="C59" s="8"/>
      <c r="D59" s="8"/>
      <c r="E59" s="103"/>
    </row>
    <row r="60" spans="1:5" x14ac:dyDescent="0.3">
      <c r="A60" s="57">
        <v>3245</v>
      </c>
      <c r="B60" s="56" t="s">
        <v>167</v>
      </c>
      <c r="C60" s="8"/>
      <c r="D60" s="8"/>
      <c r="E60" s="103"/>
    </row>
    <row r="61" spans="1:5" x14ac:dyDescent="0.3">
      <c r="A61" s="57">
        <v>3246</v>
      </c>
      <c r="B61" s="56" t="s">
        <v>168</v>
      </c>
      <c r="C61" s="8"/>
      <c r="D61" s="8"/>
      <c r="E61" s="103"/>
    </row>
    <row r="62" spans="1:5" x14ac:dyDescent="0.3">
      <c r="A62" s="31"/>
      <c r="E62" s="103"/>
    </row>
    <row r="63" spans="1:5" x14ac:dyDescent="0.3">
      <c r="A63" s="32"/>
      <c r="E63" s="103"/>
    </row>
    <row r="64" spans="1:5" x14ac:dyDescent="0.3">
      <c r="A64" s="58" t="s">
        <v>183</v>
      </c>
      <c r="B64" s="56"/>
      <c r="C64" s="83">
        <f>SUM(C65:C67)</f>
        <v>0</v>
      </c>
      <c r="D64" s="83">
        <f>SUM(D65:D67)</f>
        <v>0</v>
      </c>
      <c r="E64" s="103"/>
    </row>
    <row r="65" spans="1:5" x14ac:dyDescent="0.3">
      <c r="A65" s="57">
        <v>5100</v>
      </c>
      <c r="B65" s="56" t="s">
        <v>238</v>
      </c>
      <c r="C65" s="8"/>
      <c r="D65" s="8"/>
      <c r="E65" s="103"/>
    </row>
    <row r="66" spans="1:5" x14ac:dyDescent="0.3">
      <c r="A66" s="57">
        <v>5220</v>
      </c>
      <c r="B66" s="56" t="s">
        <v>378</v>
      </c>
      <c r="C66" s="8"/>
      <c r="D66" s="8"/>
      <c r="E66" s="103"/>
    </row>
    <row r="67" spans="1:5" x14ac:dyDescent="0.3">
      <c r="A67" s="57">
        <v>5230</v>
      </c>
      <c r="B67" s="56" t="s">
        <v>379</v>
      </c>
      <c r="C67" s="8"/>
      <c r="D67" s="8"/>
      <c r="E67" s="103"/>
    </row>
    <row r="68" spans="1:5" x14ac:dyDescent="0.3">
      <c r="A68" s="31"/>
      <c r="E68" s="103"/>
    </row>
    <row r="69" spans="1:5" x14ac:dyDescent="0.3">
      <c r="A69" s="2"/>
      <c r="E69" s="103"/>
    </row>
    <row r="70" spans="1:5" x14ac:dyDescent="0.3">
      <c r="A70" s="55" t="s">
        <v>184</v>
      </c>
      <c r="B70" s="56"/>
      <c r="C70" s="8"/>
      <c r="D70" s="8"/>
      <c r="E70" s="103"/>
    </row>
    <row r="71" spans="1:5" ht="30" x14ac:dyDescent="0.3">
      <c r="A71" s="57">
        <v>1</v>
      </c>
      <c r="B71" s="56" t="s">
        <v>169</v>
      </c>
      <c r="C71" s="8"/>
      <c r="D71" s="8"/>
      <c r="E71" s="103"/>
    </row>
    <row r="72" spans="1:5" x14ac:dyDescent="0.3">
      <c r="A72" s="57">
        <v>2</v>
      </c>
      <c r="B72" s="56" t="s">
        <v>170</v>
      </c>
      <c r="C72" s="8"/>
      <c r="D72" s="8"/>
      <c r="E72" s="103"/>
    </row>
    <row r="73" spans="1:5" x14ac:dyDescent="0.3">
      <c r="A73" s="57">
        <v>3</v>
      </c>
      <c r="B73" s="56" t="s">
        <v>171</v>
      </c>
      <c r="C73" s="8"/>
      <c r="D73" s="8"/>
      <c r="E73" s="103"/>
    </row>
    <row r="74" spans="1:5" x14ac:dyDescent="0.3">
      <c r="A74" s="57">
        <v>4</v>
      </c>
      <c r="B74" s="56" t="s">
        <v>334</v>
      </c>
      <c r="C74" s="8"/>
      <c r="D74" s="8"/>
      <c r="E74" s="103"/>
    </row>
    <row r="75" spans="1:5" x14ac:dyDescent="0.3">
      <c r="A75" s="57">
        <v>5</v>
      </c>
      <c r="B75" s="56" t="s">
        <v>172</v>
      </c>
      <c r="C75" s="8"/>
      <c r="D75" s="8"/>
      <c r="E75" s="103"/>
    </row>
    <row r="76" spans="1:5" x14ac:dyDescent="0.3">
      <c r="A76" s="57">
        <v>6</v>
      </c>
      <c r="B76" s="56" t="s">
        <v>173</v>
      </c>
      <c r="C76" s="8"/>
      <c r="D76" s="8"/>
      <c r="E76" s="103"/>
    </row>
    <row r="77" spans="1:5" x14ac:dyDescent="0.3">
      <c r="A77" s="57">
        <v>7</v>
      </c>
      <c r="B77" s="56" t="s">
        <v>174</v>
      </c>
      <c r="C77" s="8"/>
      <c r="D77" s="8"/>
      <c r="E77" s="103"/>
    </row>
    <row r="78" spans="1:5" x14ac:dyDescent="0.3">
      <c r="A78" s="57">
        <v>8</v>
      </c>
      <c r="B78" s="56" t="s">
        <v>175</v>
      </c>
      <c r="C78" s="8"/>
      <c r="D78" s="8"/>
      <c r="E78" s="103"/>
    </row>
    <row r="79" spans="1:5" x14ac:dyDescent="0.3">
      <c r="A79" s="57">
        <v>9</v>
      </c>
      <c r="B79" s="56" t="s">
        <v>176</v>
      </c>
      <c r="C79" s="8"/>
      <c r="D79" s="8"/>
      <c r="E79" s="103"/>
    </row>
    <row r="83" spans="1:9" x14ac:dyDescent="0.3">
      <c r="A83" s="2"/>
      <c r="B83" s="2"/>
    </row>
    <row r="84" spans="1:9" x14ac:dyDescent="0.3">
      <c r="A84" s="67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7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4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K26"/>
  <sheetViews>
    <sheetView showGridLines="0" view="pageBreakPreview" zoomScale="80" zoomScaleNormal="100" zoomScaleSheetLayoutView="80" workbookViewId="0">
      <selection activeCell="F50" sqref="F50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2" t="s">
        <v>392</v>
      </c>
      <c r="B1" s="74"/>
      <c r="C1" s="74"/>
      <c r="D1" s="74"/>
      <c r="E1" s="74"/>
      <c r="F1" s="74"/>
      <c r="G1" s="74"/>
      <c r="H1" s="74"/>
      <c r="I1" s="463" t="s">
        <v>97</v>
      </c>
      <c r="J1" s="463"/>
      <c r="K1" s="103"/>
    </row>
    <row r="2" spans="1:11" x14ac:dyDescent="0.3">
      <c r="A2" s="74" t="s">
        <v>128</v>
      </c>
      <c r="B2" s="74"/>
      <c r="C2" s="74"/>
      <c r="D2" s="74"/>
      <c r="E2" s="74"/>
      <c r="F2" s="74"/>
      <c r="G2" s="74"/>
      <c r="H2" s="74"/>
      <c r="I2" s="461" t="str">
        <f>'ფორმა N1'!L2</f>
        <v>01/09 - 13/11- 2020</v>
      </c>
      <c r="J2" s="462"/>
      <c r="K2" s="103"/>
    </row>
    <row r="3" spans="1:11" x14ac:dyDescent="0.3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4"/>
      <c r="G4" s="74"/>
      <c r="H4" s="74"/>
      <c r="I4" s="74"/>
      <c r="J4" s="74"/>
      <c r="K4" s="103"/>
    </row>
    <row r="5" spans="1:11" x14ac:dyDescent="0.3">
      <c r="A5" s="199" t="str">
        <f>'ფორმა N1'!A5</f>
        <v>საქართველოს მწვანეთა პარტია</v>
      </c>
      <c r="B5" s="349"/>
      <c r="C5" s="349"/>
      <c r="D5" s="349"/>
      <c r="E5" s="349"/>
      <c r="F5" s="350"/>
      <c r="G5" s="349"/>
      <c r="H5" s="349"/>
      <c r="I5" s="349"/>
      <c r="J5" s="349"/>
      <c r="K5" s="103"/>
    </row>
    <row r="6" spans="1:11" x14ac:dyDescent="0.3">
      <c r="A6" s="75"/>
      <c r="B6" s="75"/>
      <c r="C6" s="74"/>
      <c r="D6" s="74"/>
      <c r="E6" s="74"/>
      <c r="F6" s="124"/>
      <c r="G6" s="74"/>
      <c r="H6" s="74"/>
      <c r="I6" s="74"/>
      <c r="J6" s="74"/>
      <c r="K6" s="103"/>
    </row>
    <row r="7" spans="1:11" x14ac:dyDescent="0.3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5" x14ac:dyDescent="0.3">
      <c r="A8" s="127" t="s">
        <v>64</v>
      </c>
      <c r="B8" s="127" t="s">
        <v>99</v>
      </c>
      <c r="C8" s="128" t="s">
        <v>101</v>
      </c>
      <c r="D8" s="128" t="s">
        <v>258</v>
      </c>
      <c r="E8" s="128" t="s">
        <v>100</v>
      </c>
      <c r="F8" s="126" t="s">
        <v>239</v>
      </c>
      <c r="G8" s="126" t="s">
        <v>277</v>
      </c>
      <c r="H8" s="126" t="s">
        <v>278</v>
      </c>
      <c r="I8" s="126" t="s">
        <v>240</v>
      </c>
      <c r="J8" s="129" t="s">
        <v>102</v>
      </c>
      <c r="K8" s="103"/>
    </row>
    <row r="9" spans="1:11" s="27" customFormat="1" x14ac:dyDescent="0.3">
      <c r="A9" s="152">
        <v>1</v>
      </c>
      <c r="B9" s="152">
        <v>2</v>
      </c>
      <c r="C9" s="153">
        <v>3</v>
      </c>
      <c r="D9" s="153">
        <v>4</v>
      </c>
      <c r="E9" s="153">
        <v>5</v>
      </c>
      <c r="F9" s="153">
        <v>6</v>
      </c>
      <c r="G9" s="153">
        <v>7</v>
      </c>
      <c r="H9" s="153">
        <v>8</v>
      </c>
      <c r="I9" s="153">
        <v>9</v>
      </c>
      <c r="J9" s="153">
        <v>10</v>
      </c>
      <c r="K9" s="103"/>
    </row>
    <row r="10" spans="1:11" s="27" customFormat="1" ht="30" x14ac:dyDescent="0.3">
      <c r="A10" s="407">
        <v>1</v>
      </c>
      <c r="B10" s="408" t="s">
        <v>479</v>
      </c>
      <c r="C10" s="409" t="s">
        <v>480</v>
      </c>
      <c r="D10" s="409" t="s">
        <v>481</v>
      </c>
      <c r="E10" s="412">
        <v>44081</v>
      </c>
      <c r="F10" s="411">
        <v>0</v>
      </c>
      <c r="G10" s="411">
        <v>12630</v>
      </c>
      <c r="H10" s="411">
        <v>12480.63</v>
      </c>
      <c r="I10" s="411">
        <f>F10+G10-H10</f>
        <v>149.3700000000008</v>
      </c>
      <c r="J10" s="411" t="s">
        <v>482</v>
      </c>
      <c r="K10" s="103"/>
    </row>
    <row r="11" spans="1:11" s="27" customFormat="1" ht="30" x14ac:dyDescent="0.3">
      <c r="A11" s="407">
        <v>2</v>
      </c>
      <c r="B11" s="408" t="s">
        <v>479</v>
      </c>
      <c r="C11" s="409" t="s">
        <v>483</v>
      </c>
      <c r="D11" s="409" t="s">
        <v>481</v>
      </c>
      <c r="E11" s="410">
        <v>44044</v>
      </c>
      <c r="F11" s="411">
        <v>0</v>
      </c>
      <c r="G11" s="411">
        <v>37060</v>
      </c>
      <c r="H11" s="411">
        <v>37059.25</v>
      </c>
      <c r="I11" s="411">
        <f>F11+G11-H11</f>
        <v>0.75</v>
      </c>
      <c r="J11" s="411"/>
      <c r="K11" s="103"/>
    </row>
    <row r="12" spans="1:11" x14ac:dyDescent="0.3">
      <c r="A12" s="102"/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1" x14ac:dyDescent="0.3">
      <c r="A13" s="102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1" x14ac:dyDescent="0.3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1" x14ac:dyDescent="0.3">
      <c r="A15" s="102"/>
      <c r="B15" s="102"/>
      <c r="C15" s="102"/>
      <c r="D15" s="102"/>
      <c r="E15" s="102"/>
      <c r="F15" s="102"/>
      <c r="G15" s="102"/>
      <c r="H15" s="102"/>
      <c r="I15" s="102"/>
      <c r="J15" s="102"/>
    </row>
    <row r="16" spans="1:11" x14ac:dyDescent="0.3">
      <c r="A16" s="102"/>
      <c r="B16" s="209" t="s">
        <v>96</v>
      </c>
      <c r="C16" s="102"/>
      <c r="D16" s="102"/>
      <c r="E16" s="102"/>
      <c r="F16" s="210"/>
      <c r="G16" s="102"/>
      <c r="H16" s="102"/>
      <c r="I16" s="102"/>
      <c r="J16" s="102"/>
    </row>
    <row r="17" spans="1:10" x14ac:dyDescent="0.3">
      <c r="A17" s="102"/>
      <c r="B17" s="102"/>
      <c r="C17" s="102"/>
      <c r="D17" s="102"/>
      <c r="E17" s="102"/>
      <c r="F17" s="99"/>
      <c r="G17" s="99"/>
      <c r="H17" s="99"/>
      <c r="I17" s="99"/>
      <c r="J17" s="99"/>
    </row>
    <row r="18" spans="1:10" x14ac:dyDescent="0.3">
      <c r="A18" s="102"/>
      <c r="B18" s="102"/>
      <c r="C18" s="249"/>
      <c r="D18" s="102"/>
      <c r="E18" s="102"/>
      <c r="F18" s="249"/>
      <c r="G18" s="250"/>
      <c r="H18" s="250"/>
      <c r="I18" s="99"/>
      <c r="J18" s="99"/>
    </row>
    <row r="19" spans="1:10" x14ac:dyDescent="0.3">
      <c r="A19" s="99"/>
      <c r="B19" s="102"/>
      <c r="C19" s="211" t="s">
        <v>251</v>
      </c>
      <c r="D19" s="211"/>
      <c r="E19" s="102"/>
      <c r="F19" s="102" t="s">
        <v>256</v>
      </c>
      <c r="G19" s="99"/>
      <c r="H19" s="99"/>
      <c r="I19" s="99"/>
      <c r="J19" s="99"/>
    </row>
    <row r="20" spans="1:10" x14ac:dyDescent="0.3">
      <c r="A20" s="99"/>
      <c r="B20" s="102"/>
      <c r="C20" s="212" t="s">
        <v>127</v>
      </c>
      <c r="D20" s="102"/>
      <c r="E20" s="102"/>
      <c r="F20" s="102" t="s">
        <v>252</v>
      </c>
      <c r="G20" s="99"/>
      <c r="H20" s="99"/>
      <c r="I20" s="99"/>
      <c r="J20" s="99"/>
    </row>
    <row r="21" spans="1:10" customFormat="1" x14ac:dyDescent="0.3">
      <c r="A21" s="99"/>
      <c r="B21" s="102"/>
      <c r="C21" s="102"/>
      <c r="D21" s="212"/>
      <c r="E21" s="99"/>
      <c r="F21" s="99"/>
      <c r="G21" s="99"/>
      <c r="H21" s="99"/>
      <c r="I21" s="99"/>
      <c r="J21" s="99"/>
    </row>
    <row r="22" spans="1:10" customFormat="1" ht="12.75" x14ac:dyDescent="0.2">
      <c r="A22" s="99"/>
      <c r="B22" s="99"/>
      <c r="C22" s="99"/>
      <c r="D22" s="99"/>
      <c r="E22" s="99"/>
      <c r="F22" s="99"/>
      <c r="G22" s="99"/>
      <c r="H22" s="99"/>
      <c r="I22" s="99"/>
      <c r="J22" s="99"/>
    </row>
    <row r="23" spans="1:10" customFormat="1" ht="12.75" x14ac:dyDescent="0.2"/>
    <row r="24" spans="1:10" customFormat="1" ht="12.75" x14ac:dyDescent="0.2"/>
    <row r="25" spans="1:10" customFormat="1" ht="12.75" x14ac:dyDescent="0.2"/>
    <row r="26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 xr:uid="{00000000-0002-0000-0B00-000000000000}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1" xr:uid="{00000000-0002-0000-0B00-000001000000}"/>
    <dataValidation allowBlank="1" showInputMessage="1" showErrorMessage="1" prompt="თვე/დღე/წელი" sqref="J10:J11" xr:uid="{00000000-0002-0000-0B00-000002000000}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53"/>
  <sheetViews>
    <sheetView view="pageBreakPreview" zoomScale="80" zoomScaleNormal="100" zoomScaleSheetLayoutView="80" workbookViewId="0">
      <selection activeCell="F50" sqref="F50"/>
    </sheetView>
  </sheetViews>
  <sheetFormatPr defaultRowHeight="15" x14ac:dyDescent="0.3"/>
  <cols>
    <col min="1" max="1" width="12" style="177" customWidth="1"/>
    <col min="2" max="2" width="13.28515625" style="177" customWidth="1"/>
    <col min="3" max="3" width="21.42578125" style="177" customWidth="1"/>
    <col min="4" max="4" width="17.85546875" style="177" customWidth="1"/>
    <col min="5" max="5" width="12.7109375" style="177" customWidth="1"/>
    <col min="6" max="6" width="36.85546875" style="177" customWidth="1"/>
    <col min="7" max="7" width="22.28515625" style="177" customWidth="1"/>
    <col min="8" max="8" width="0.5703125" style="177" customWidth="1"/>
    <col min="9" max="16384" width="9.140625" style="177"/>
  </cols>
  <sheetData>
    <row r="1" spans="1:8" x14ac:dyDescent="0.3">
      <c r="A1" s="72" t="s">
        <v>337</v>
      </c>
      <c r="B1" s="74"/>
      <c r="C1" s="74"/>
      <c r="D1" s="74"/>
      <c r="E1" s="74"/>
      <c r="F1" s="74"/>
      <c r="G1" s="156" t="s">
        <v>97</v>
      </c>
      <c r="H1" s="157"/>
    </row>
    <row r="2" spans="1:8" x14ac:dyDescent="0.3">
      <c r="A2" s="74" t="s">
        <v>128</v>
      </c>
      <c r="B2" s="74"/>
      <c r="C2" s="74"/>
      <c r="D2" s="74"/>
      <c r="E2" s="74"/>
      <c r="F2" s="74"/>
      <c r="G2" s="158" t="str">
        <f>'ფორმა N1'!L2</f>
        <v>01/09 - 13/11- 2020</v>
      </c>
      <c r="H2" s="157"/>
    </row>
    <row r="3" spans="1:8" x14ac:dyDescent="0.3">
      <c r="A3" s="74"/>
      <c r="B3" s="74"/>
      <c r="C3" s="74"/>
      <c r="D3" s="74"/>
      <c r="E3" s="74"/>
      <c r="F3" s="74"/>
      <c r="G3" s="100"/>
      <c r="H3" s="157"/>
    </row>
    <row r="4" spans="1:8" x14ac:dyDescent="0.3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 x14ac:dyDescent="0.3">
      <c r="A5" s="199" t="str">
        <f>'ფორმა N1'!A5</f>
        <v>საქართველოს მწვანეთა პარტია</v>
      </c>
      <c r="B5" s="199"/>
      <c r="C5" s="199"/>
      <c r="D5" s="199"/>
      <c r="E5" s="199"/>
      <c r="F5" s="199"/>
      <c r="G5" s="199"/>
      <c r="H5" s="102"/>
    </row>
    <row r="6" spans="1:8" x14ac:dyDescent="0.3">
      <c r="A6" s="75"/>
      <c r="B6" s="74"/>
      <c r="C6" s="74"/>
      <c r="D6" s="74"/>
      <c r="E6" s="74"/>
      <c r="F6" s="74"/>
      <c r="G6" s="74"/>
      <c r="H6" s="102"/>
    </row>
    <row r="7" spans="1:8" x14ac:dyDescent="0.3">
      <c r="A7" s="74"/>
      <c r="B7" s="74"/>
      <c r="C7" s="74"/>
      <c r="D7" s="74"/>
      <c r="E7" s="74"/>
      <c r="F7" s="74"/>
      <c r="G7" s="74"/>
      <c r="H7" s="103"/>
    </row>
    <row r="8" spans="1:8" ht="45.75" customHeight="1" x14ac:dyDescent="0.3">
      <c r="A8" s="159" t="s">
        <v>295</v>
      </c>
      <c r="B8" s="159" t="s">
        <v>129</v>
      </c>
      <c r="C8" s="160" t="s">
        <v>335</v>
      </c>
      <c r="D8" s="160" t="s">
        <v>336</v>
      </c>
      <c r="E8" s="160" t="s">
        <v>258</v>
      </c>
      <c r="F8" s="159" t="s">
        <v>300</v>
      </c>
      <c r="G8" s="160" t="s">
        <v>296</v>
      </c>
      <c r="H8" s="103"/>
    </row>
    <row r="9" spans="1:8" x14ac:dyDescent="0.3">
      <c r="A9" s="161" t="s">
        <v>297</v>
      </c>
      <c r="B9" s="162"/>
      <c r="C9" s="163"/>
      <c r="D9" s="164"/>
      <c r="E9" s="164"/>
      <c r="F9" s="164"/>
      <c r="G9" s="165"/>
      <c r="H9" s="103"/>
    </row>
    <row r="10" spans="1:8" ht="15.75" x14ac:dyDescent="0.3">
      <c r="A10" s="162">
        <v>1</v>
      </c>
      <c r="B10" s="150"/>
      <c r="C10" s="166"/>
      <c r="D10" s="167"/>
      <c r="E10" s="167"/>
      <c r="F10" s="167"/>
      <c r="G10" s="168" t="str">
        <f>IF(ISBLANK(B10),"",G9+C10-D10)</f>
        <v/>
      </c>
      <c r="H10" s="103"/>
    </row>
    <row r="11" spans="1:8" ht="15.75" x14ac:dyDescent="0.3">
      <c r="A11" s="162">
        <v>2</v>
      </c>
      <c r="B11" s="150"/>
      <c r="C11" s="166"/>
      <c r="D11" s="167"/>
      <c r="E11" s="167"/>
      <c r="F11" s="167"/>
      <c r="G11" s="168" t="str">
        <f t="shared" ref="G11:G38" si="0">IF(ISBLANK(B11),"",G10+C11-D11)</f>
        <v/>
      </c>
      <c r="H11" s="103"/>
    </row>
    <row r="12" spans="1:8" ht="15.75" x14ac:dyDescent="0.3">
      <c r="A12" s="162">
        <v>3</v>
      </c>
      <c r="B12" s="150"/>
      <c r="C12" s="166"/>
      <c r="D12" s="167"/>
      <c r="E12" s="167"/>
      <c r="F12" s="167"/>
      <c r="G12" s="168" t="str">
        <f t="shared" si="0"/>
        <v/>
      </c>
      <c r="H12" s="103"/>
    </row>
    <row r="13" spans="1:8" ht="15.75" x14ac:dyDescent="0.3">
      <c r="A13" s="162">
        <v>4</v>
      </c>
      <c r="B13" s="150"/>
      <c r="C13" s="166"/>
      <c r="D13" s="167"/>
      <c r="E13" s="167"/>
      <c r="F13" s="167"/>
      <c r="G13" s="168" t="str">
        <f t="shared" si="0"/>
        <v/>
      </c>
      <c r="H13" s="103"/>
    </row>
    <row r="14" spans="1:8" ht="15.75" x14ac:dyDescent="0.3">
      <c r="A14" s="162">
        <v>5</v>
      </c>
      <c r="B14" s="150"/>
      <c r="C14" s="166"/>
      <c r="D14" s="167"/>
      <c r="E14" s="167"/>
      <c r="F14" s="167"/>
      <c r="G14" s="168" t="str">
        <f t="shared" si="0"/>
        <v/>
      </c>
      <c r="H14" s="103"/>
    </row>
    <row r="15" spans="1:8" ht="15.75" x14ac:dyDescent="0.3">
      <c r="A15" s="162">
        <v>6</v>
      </c>
      <c r="B15" s="150"/>
      <c r="C15" s="166"/>
      <c r="D15" s="167"/>
      <c r="E15" s="167"/>
      <c r="F15" s="167"/>
      <c r="G15" s="168" t="str">
        <f t="shared" si="0"/>
        <v/>
      </c>
      <c r="H15" s="103"/>
    </row>
    <row r="16" spans="1:8" ht="15.75" x14ac:dyDescent="0.3">
      <c r="A16" s="162">
        <v>7</v>
      </c>
      <c r="B16" s="150"/>
      <c r="C16" s="166"/>
      <c r="D16" s="167"/>
      <c r="E16" s="167"/>
      <c r="F16" s="167"/>
      <c r="G16" s="168" t="str">
        <f t="shared" si="0"/>
        <v/>
      </c>
      <c r="H16" s="103"/>
    </row>
    <row r="17" spans="1:8" ht="15.75" x14ac:dyDescent="0.3">
      <c r="A17" s="162">
        <v>8</v>
      </c>
      <c r="B17" s="150"/>
      <c r="C17" s="166"/>
      <c r="D17" s="167"/>
      <c r="E17" s="167"/>
      <c r="F17" s="167"/>
      <c r="G17" s="168" t="str">
        <f t="shared" si="0"/>
        <v/>
      </c>
      <c r="H17" s="103"/>
    </row>
    <row r="18" spans="1:8" ht="15.75" x14ac:dyDescent="0.3">
      <c r="A18" s="162">
        <v>9</v>
      </c>
      <c r="B18" s="150"/>
      <c r="C18" s="166"/>
      <c r="D18" s="167"/>
      <c r="E18" s="167"/>
      <c r="F18" s="167"/>
      <c r="G18" s="168" t="str">
        <f t="shared" si="0"/>
        <v/>
      </c>
      <c r="H18" s="103"/>
    </row>
    <row r="19" spans="1:8" ht="15.75" x14ac:dyDescent="0.3">
      <c r="A19" s="162">
        <v>10</v>
      </c>
      <c r="B19" s="150"/>
      <c r="C19" s="166"/>
      <c r="D19" s="167"/>
      <c r="E19" s="167"/>
      <c r="F19" s="167"/>
      <c r="G19" s="168" t="str">
        <f t="shared" si="0"/>
        <v/>
      </c>
      <c r="H19" s="103"/>
    </row>
    <row r="20" spans="1:8" ht="15.75" x14ac:dyDescent="0.3">
      <c r="A20" s="162">
        <v>11</v>
      </c>
      <c r="B20" s="150"/>
      <c r="C20" s="166"/>
      <c r="D20" s="167"/>
      <c r="E20" s="167"/>
      <c r="F20" s="167"/>
      <c r="G20" s="168" t="str">
        <f t="shared" si="0"/>
        <v/>
      </c>
      <c r="H20" s="103"/>
    </row>
    <row r="21" spans="1:8" ht="15.75" x14ac:dyDescent="0.3">
      <c r="A21" s="162">
        <v>12</v>
      </c>
      <c r="B21" s="150"/>
      <c r="C21" s="166"/>
      <c r="D21" s="167"/>
      <c r="E21" s="167"/>
      <c r="F21" s="167"/>
      <c r="G21" s="168" t="str">
        <f t="shared" si="0"/>
        <v/>
      </c>
      <c r="H21" s="103"/>
    </row>
    <row r="22" spans="1:8" ht="15.75" x14ac:dyDescent="0.3">
      <c r="A22" s="162">
        <v>13</v>
      </c>
      <c r="B22" s="150"/>
      <c r="C22" s="166"/>
      <c r="D22" s="167"/>
      <c r="E22" s="167"/>
      <c r="F22" s="167"/>
      <c r="G22" s="168" t="str">
        <f t="shared" si="0"/>
        <v/>
      </c>
      <c r="H22" s="103"/>
    </row>
    <row r="23" spans="1:8" ht="15.75" x14ac:dyDescent="0.3">
      <c r="A23" s="162">
        <v>14</v>
      </c>
      <c r="B23" s="150"/>
      <c r="C23" s="166"/>
      <c r="D23" s="167"/>
      <c r="E23" s="167"/>
      <c r="F23" s="167"/>
      <c r="G23" s="168" t="str">
        <f t="shared" si="0"/>
        <v/>
      </c>
      <c r="H23" s="103"/>
    </row>
    <row r="24" spans="1:8" ht="15.75" x14ac:dyDescent="0.3">
      <c r="A24" s="162">
        <v>15</v>
      </c>
      <c r="B24" s="150"/>
      <c r="C24" s="166"/>
      <c r="D24" s="167"/>
      <c r="E24" s="167"/>
      <c r="F24" s="167"/>
      <c r="G24" s="168" t="str">
        <f t="shared" si="0"/>
        <v/>
      </c>
      <c r="H24" s="103"/>
    </row>
    <row r="25" spans="1:8" ht="15.75" x14ac:dyDescent="0.3">
      <c r="A25" s="162">
        <v>16</v>
      </c>
      <c r="B25" s="150"/>
      <c r="C25" s="166"/>
      <c r="D25" s="167"/>
      <c r="E25" s="167"/>
      <c r="F25" s="167"/>
      <c r="G25" s="168" t="str">
        <f t="shared" si="0"/>
        <v/>
      </c>
      <c r="H25" s="103"/>
    </row>
    <row r="26" spans="1:8" ht="15.75" x14ac:dyDescent="0.3">
      <c r="A26" s="162">
        <v>17</v>
      </c>
      <c r="B26" s="150"/>
      <c r="C26" s="166"/>
      <c r="D26" s="167"/>
      <c r="E26" s="167"/>
      <c r="F26" s="167"/>
      <c r="G26" s="168" t="str">
        <f t="shared" si="0"/>
        <v/>
      </c>
      <c r="H26" s="103"/>
    </row>
    <row r="27" spans="1:8" ht="15.75" x14ac:dyDescent="0.3">
      <c r="A27" s="162">
        <v>18</v>
      </c>
      <c r="B27" s="150"/>
      <c r="C27" s="166"/>
      <c r="D27" s="167"/>
      <c r="E27" s="167"/>
      <c r="F27" s="167"/>
      <c r="G27" s="168" t="str">
        <f t="shared" si="0"/>
        <v/>
      </c>
      <c r="H27" s="103"/>
    </row>
    <row r="28" spans="1:8" ht="15.75" x14ac:dyDescent="0.3">
      <c r="A28" s="162">
        <v>19</v>
      </c>
      <c r="B28" s="150"/>
      <c r="C28" s="166"/>
      <c r="D28" s="167"/>
      <c r="E28" s="167"/>
      <c r="F28" s="167"/>
      <c r="G28" s="168" t="str">
        <f t="shared" si="0"/>
        <v/>
      </c>
      <c r="H28" s="103"/>
    </row>
    <row r="29" spans="1:8" ht="15.75" x14ac:dyDescent="0.3">
      <c r="A29" s="162">
        <v>20</v>
      </c>
      <c r="B29" s="150"/>
      <c r="C29" s="166"/>
      <c r="D29" s="167"/>
      <c r="E29" s="167"/>
      <c r="F29" s="167"/>
      <c r="G29" s="168" t="str">
        <f t="shared" si="0"/>
        <v/>
      </c>
      <c r="H29" s="103"/>
    </row>
    <row r="30" spans="1:8" ht="15.75" x14ac:dyDescent="0.3">
      <c r="A30" s="162">
        <v>21</v>
      </c>
      <c r="B30" s="150"/>
      <c r="C30" s="169"/>
      <c r="D30" s="170"/>
      <c r="E30" s="170"/>
      <c r="F30" s="170"/>
      <c r="G30" s="168" t="str">
        <f t="shared" si="0"/>
        <v/>
      </c>
      <c r="H30" s="103"/>
    </row>
    <row r="31" spans="1:8" ht="15.75" x14ac:dyDescent="0.3">
      <c r="A31" s="162">
        <v>22</v>
      </c>
      <c r="B31" s="150"/>
      <c r="C31" s="169"/>
      <c r="D31" s="170"/>
      <c r="E31" s="170"/>
      <c r="F31" s="170"/>
      <c r="G31" s="168" t="str">
        <f t="shared" si="0"/>
        <v/>
      </c>
      <c r="H31" s="103"/>
    </row>
    <row r="32" spans="1:8" ht="15.75" x14ac:dyDescent="0.3">
      <c r="A32" s="162">
        <v>23</v>
      </c>
      <c r="B32" s="150"/>
      <c r="C32" s="169"/>
      <c r="D32" s="170"/>
      <c r="E32" s="170"/>
      <c r="F32" s="170"/>
      <c r="G32" s="168" t="str">
        <f t="shared" si="0"/>
        <v/>
      </c>
      <c r="H32" s="103"/>
    </row>
    <row r="33" spans="1:10" ht="15.75" x14ac:dyDescent="0.3">
      <c r="A33" s="162">
        <v>24</v>
      </c>
      <c r="B33" s="150"/>
      <c r="C33" s="169"/>
      <c r="D33" s="170"/>
      <c r="E33" s="170"/>
      <c r="F33" s="170"/>
      <c r="G33" s="168" t="str">
        <f t="shared" si="0"/>
        <v/>
      </c>
      <c r="H33" s="103"/>
    </row>
    <row r="34" spans="1:10" ht="15.75" x14ac:dyDescent="0.3">
      <c r="A34" s="162">
        <v>25</v>
      </c>
      <c r="B34" s="150"/>
      <c r="C34" s="169"/>
      <c r="D34" s="170"/>
      <c r="E34" s="170"/>
      <c r="F34" s="170"/>
      <c r="G34" s="168" t="str">
        <f t="shared" si="0"/>
        <v/>
      </c>
      <c r="H34" s="103"/>
    </row>
    <row r="35" spans="1:10" ht="15.75" x14ac:dyDescent="0.3">
      <c r="A35" s="162">
        <v>26</v>
      </c>
      <c r="B35" s="150"/>
      <c r="C35" s="169"/>
      <c r="D35" s="170"/>
      <c r="E35" s="170"/>
      <c r="F35" s="170"/>
      <c r="G35" s="168" t="str">
        <f t="shared" si="0"/>
        <v/>
      </c>
      <c r="H35" s="103"/>
    </row>
    <row r="36" spans="1:10" ht="15.75" x14ac:dyDescent="0.3">
      <c r="A36" s="162">
        <v>27</v>
      </c>
      <c r="B36" s="150"/>
      <c r="C36" s="169"/>
      <c r="D36" s="170"/>
      <c r="E36" s="170"/>
      <c r="F36" s="170"/>
      <c r="G36" s="168" t="str">
        <f t="shared" si="0"/>
        <v/>
      </c>
      <c r="H36" s="103"/>
    </row>
    <row r="37" spans="1:10" ht="15.75" x14ac:dyDescent="0.3">
      <c r="A37" s="162">
        <v>28</v>
      </c>
      <c r="B37" s="150"/>
      <c r="C37" s="169"/>
      <c r="D37" s="170"/>
      <c r="E37" s="170"/>
      <c r="F37" s="170"/>
      <c r="G37" s="168" t="str">
        <f t="shared" si="0"/>
        <v/>
      </c>
      <c r="H37" s="103"/>
    </row>
    <row r="38" spans="1:10" ht="15.75" x14ac:dyDescent="0.3">
      <c r="A38" s="162">
        <v>29</v>
      </c>
      <c r="B38" s="150"/>
      <c r="C38" s="169"/>
      <c r="D38" s="170"/>
      <c r="E38" s="170"/>
      <c r="F38" s="170"/>
      <c r="G38" s="168" t="str">
        <f t="shared" si="0"/>
        <v/>
      </c>
      <c r="H38" s="103"/>
    </row>
    <row r="39" spans="1:10" ht="15.75" x14ac:dyDescent="0.3">
      <c r="A39" s="162" t="s">
        <v>261</v>
      </c>
      <c r="B39" s="150"/>
      <c r="C39" s="169"/>
      <c r="D39" s="170"/>
      <c r="E39" s="170"/>
      <c r="F39" s="170"/>
      <c r="G39" s="168" t="str">
        <f>IF(ISBLANK(B39),"",#REF!+C39-D39)</f>
        <v/>
      </c>
      <c r="H39" s="103"/>
    </row>
    <row r="40" spans="1:10" x14ac:dyDescent="0.3">
      <c r="A40" s="171" t="s">
        <v>298</v>
      </c>
      <c r="B40" s="172"/>
      <c r="C40" s="173"/>
      <c r="D40" s="174"/>
      <c r="E40" s="174"/>
      <c r="F40" s="175"/>
      <c r="G40" s="176" t="str">
        <f>G39</f>
        <v/>
      </c>
      <c r="H40" s="103"/>
    </row>
    <row r="44" spans="1:10" x14ac:dyDescent="0.3">
      <c r="B44" s="179" t="s">
        <v>96</v>
      </c>
      <c r="F44" s="180"/>
    </row>
    <row r="45" spans="1:10" x14ac:dyDescent="0.3">
      <c r="F45" s="178"/>
      <c r="G45" s="178"/>
      <c r="H45" s="178"/>
      <c r="I45" s="178"/>
      <c r="J45" s="178"/>
    </row>
    <row r="46" spans="1:10" x14ac:dyDescent="0.3">
      <c r="C46" s="181"/>
      <c r="F46" s="181"/>
      <c r="G46" s="182"/>
      <c r="H46" s="178"/>
      <c r="I46" s="178"/>
      <c r="J46" s="178"/>
    </row>
    <row r="47" spans="1:10" x14ac:dyDescent="0.3">
      <c r="A47" s="178"/>
      <c r="C47" s="183" t="s">
        <v>251</v>
      </c>
      <c r="F47" s="184" t="s">
        <v>256</v>
      </c>
      <c r="G47" s="182"/>
      <c r="H47" s="178"/>
      <c r="I47" s="178"/>
      <c r="J47" s="178"/>
    </row>
    <row r="48" spans="1:10" x14ac:dyDescent="0.3">
      <c r="A48" s="178"/>
      <c r="C48" s="185" t="s">
        <v>127</v>
      </c>
      <c r="F48" s="177" t="s">
        <v>252</v>
      </c>
      <c r="G48" s="178"/>
      <c r="H48" s="178"/>
      <c r="I48" s="178"/>
      <c r="J48" s="178"/>
    </row>
    <row r="49" spans="2:2" s="178" customFormat="1" x14ac:dyDescent="0.3">
      <c r="B49" s="177"/>
    </row>
    <row r="50" spans="2:2" s="178" customFormat="1" ht="12.75" x14ac:dyDescent="0.2"/>
    <row r="51" spans="2:2" s="178" customFormat="1" ht="12.75" x14ac:dyDescent="0.2"/>
    <row r="52" spans="2:2" s="178" customFormat="1" ht="12.75" x14ac:dyDescent="0.2"/>
    <row r="53" spans="2:2" s="178" customFormat="1" ht="12.75" x14ac:dyDescent="0.2"/>
  </sheetData>
  <dataValidations count="1">
    <dataValidation allowBlank="1" showInputMessage="1" showErrorMessage="1" prompt="თვე/დღე/წელი" sqref="B10:B39" xr:uid="{00000000-0002-0000-0C00-000000000000}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F50" sqref="F50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5" t="s">
        <v>287</v>
      </c>
      <c r="B1" s="136"/>
      <c r="C1" s="136"/>
      <c r="D1" s="136"/>
      <c r="E1" s="136"/>
      <c r="F1" s="76"/>
      <c r="G1" s="76"/>
      <c r="H1" s="76"/>
      <c r="I1" s="477" t="s">
        <v>97</v>
      </c>
      <c r="J1" s="477"/>
      <c r="K1" s="142"/>
    </row>
    <row r="2" spans="1:12" s="23" customFormat="1" ht="15" x14ac:dyDescent="0.3">
      <c r="A2" s="103" t="s">
        <v>128</v>
      </c>
      <c r="B2" s="136"/>
      <c r="C2" s="136"/>
      <c r="D2" s="136"/>
      <c r="E2" s="136"/>
      <c r="F2" s="137"/>
      <c r="G2" s="138"/>
      <c r="H2" s="138"/>
      <c r="I2" s="461" t="str">
        <f>'ფორმა N1'!L2</f>
        <v>01/09 - 13/11- 2020</v>
      </c>
      <c r="J2" s="462"/>
      <c r="K2" s="142"/>
    </row>
    <row r="3" spans="1:12" s="23" customFormat="1" ht="15" x14ac:dyDescent="0.2">
      <c r="A3" s="136"/>
      <c r="B3" s="136"/>
      <c r="C3" s="136"/>
      <c r="D3" s="136"/>
      <c r="E3" s="136"/>
      <c r="F3" s="137"/>
      <c r="G3" s="138"/>
      <c r="H3" s="138"/>
      <c r="I3" s="139"/>
      <c r="J3" s="73"/>
      <c r="K3" s="142"/>
    </row>
    <row r="4" spans="1:12" s="2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4"/>
      <c r="J4" s="74"/>
      <c r="K4" s="103"/>
      <c r="L4" s="23"/>
    </row>
    <row r="5" spans="1:12" s="2" customFormat="1" ht="15" x14ac:dyDescent="0.3">
      <c r="A5" s="117" t="str">
        <f>'ფორმა N1'!A5</f>
        <v>საქართველოს მწვანეთა პარტია</v>
      </c>
      <c r="B5" s="118"/>
      <c r="C5" s="118"/>
      <c r="D5" s="118"/>
      <c r="E5" s="118"/>
      <c r="F5" s="59"/>
      <c r="G5" s="59"/>
      <c r="H5" s="59"/>
      <c r="I5" s="130"/>
      <c r="J5" s="59"/>
      <c r="K5" s="103"/>
    </row>
    <row r="6" spans="1:12" s="2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 x14ac:dyDescent="0.2">
      <c r="A7" s="131"/>
      <c r="B7" s="476" t="s">
        <v>208</v>
      </c>
      <c r="C7" s="476"/>
      <c r="D7" s="476" t="s">
        <v>275</v>
      </c>
      <c r="E7" s="476"/>
      <c r="F7" s="476" t="s">
        <v>276</v>
      </c>
      <c r="G7" s="476"/>
      <c r="H7" s="149" t="s">
        <v>262</v>
      </c>
      <c r="I7" s="476" t="s">
        <v>211</v>
      </c>
      <c r="J7" s="476"/>
      <c r="K7" s="143"/>
    </row>
    <row r="8" spans="1:12" ht="15" x14ac:dyDescent="0.2">
      <c r="A8" s="132" t="s">
        <v>103</v>
      </c>
      <c r="B8" s="133" t="s">
        <v>210</v>
      </c>
      <c r="C8" s="134" t="s">
        <v>209</v>
      </c>
      <c r="D8" s="133" t="s">
        <v>210</v>
      </c>
      <c r="E8" s="134" t="s">
        <v>209</v>
      </c>
      <c r="F8" s="133" t="s">
        <v>210</v>
      </c>
      <c r="G8" s="134" t="s">
        <v>209</v>
      </c>
      <c r="H8" s="134" t="s">
        <v>209</v>
      </c>
      <c r="I8" s="133" t="s">
        <v>210</v>
      </c>
      <c r="J8" s="134" t="s">
        <v>209</v>
      </c>
      <c r="K8" s="143"/>
    </row>
    <row r="9" spans="1:12" ht="15" x14ac:dyDescent="0.2">
      <c r="A9" s="60" t="s">
        <v>104</v>
      </c>
      <c r="B9" s="80">
        <f>SUM(B10,B14,B17)</f>
        <v>0</v>
      </c>
      <c r="C9" s="80">
        <f>SUM(C10,C14,C17)</f>
        <v>0</v>
      </c>
      <c r="D9" s="80">
        <f t="shared" ref="D9:J9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0</v>
      </c>
      <c r="J9" s="80">
        <f t="shared" si="0"/>
        <v>0</v>
      </c>
      <c r="K9" s="143"/>
    </row>
    <row r="10" spans="1:12" ht="15" x14ac:dyDescent="0.2">
      <c r="A10" s="61" t="s">
        <v>105</v>
      </c>
      <c r="B10" s="131">
        <f>SUM(B11:B13)</f>
        <v>0</v>
      </c>
      <c r="C10" s="131">
        <f>SUM(C11:C13)</f>
        <v>0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0</v>
      </c>
      <c r="K10" s="143"/>
    </row>
    <row r="11" spans="1:12" ht="15" x14ac:dyDescent="0.2">
      <c r="A11" s="61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 ht="15" x14ac:dyDescent="0.2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ht="15" x14ac:dyDescent="0.2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ht="15" x14ac:dyDescent="0.2">
      <c r="A14" s="61" t="s">
        <v>109</v>
      </c>
      <c r="B14" s="131">
        <f>SUM(B15:B16)</f>
        <v>0</v>
      </c>
      <c r="C14" s="131">
        <f>SUM(C15:C16)</f>
        <v>0</v>
      </c>
      <c r="D14" s="131">
        <f t="shared" ref="D14:J14" si="2">SUM(D15:D16)</f>
        <v>0</v>
      </c>
      <c r="E14" s="131">
        <f>SUM(E15:E16)</f>
        <v>0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0</v>
      </c>
      <c r="J14" s="131">
        <f t="shared" si="2"/>
        <v>0</v>
      </c>
      <c r="K14" s="143"/>
    </row>
    <row r="15" spans="1:12" ht="15" x14ac:dyDescent="0.2">
      <c r="A15" s="61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3"/>
    </row>
    <row r="16" spans="1:12" ht="15" x14ac:dyDescent="0.2">
      <c r="A16" s="61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3"/>
    </row>
    <row r="17" spans="1:11" ht="15" x14ac:dyDescent="0.2">
      <c r="A17" s="61" t="s">
        <v>112</v>
      </c>
      <c r="B17" s="131">
        <f>SUM(B18:B19,B22,B23)</f>
        <v>0</v>
      </c>
      <c r="C17" s="131">
        <f>SUM(C18:C19,C22,C23)</f>
        <v>0</v>
      </c>
      <c r="D17" s="131">
        <f t="shared" ref="D17:J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0</v>
      </c>
      <c r="J17" s="131">
        <f t="shared" si="3"/>
        <v>0</v>
      </c>
      <c r="K17" s="143"/>
    </row>
    <row r="18" spans="1:11" ht="15" x14ac:dyDescent="0.2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ht="15" x14ac:dyDescent="0.2">
      <c r="A19" s="61" t="s">
        <v>114</v>
      </c>
      <c r="B19" s="131">
        <f>SUM(B20:B21)</f>
        <v>0</v>
      </c>
      <c r="C19" s="131">
        <f>SUM(C20:C21)</f>
        <v>0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0</v>
      </c>
      <c r="J19" s="131">
        <f t="shared" si="4"/>
        <v>0</v>
      </c>
      <c r="K19" s="143"/>
    </row>
    <row r="20" spans="1:11" ht="15" x14ac:dyDescent="0.2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ht="15" x14ac:dyDescent="0.2">
      <c r="A21" s="61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3"/>
    </row>
    <row r="22" spans="1:11" ht="15" x14ac:dyDescent="0.2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ht="15" x14ac:dyDescent="0.2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3"/>
    </row>
    <row r="24" spans="1:11" ht="15" x14ac:dyDescent="0.2">
      <c r="A24" s="60" t="s">
        <v>119</v>
      </c>
      <c r="B24" s="80">
        <f>SUM(B25:B31)</f>
        <v>0</v>
      </c>
      <c r="C24" s="80">
        <f t="shared" ref="C24:J24" si="5">SUM(C25:C31)</f>
        <v>0</v>
      </c>
      <c r="D24" s="80">
        <f t="shared" si="5"/>
        <v>0</v>
      </c>
      <c r="E24" s="80">
        <f t="shared" si="5"/>
        <v>0</v>
      </c>
      <c r="F24" s="80">
        <f t="shared" si="5"/>
        <v>0</v>
      </c>
      <c r="G24" s="80">
        <f t="shared" si="5"/>
        <v>0</v>
      </c>
      <c r="H24" s="80">
        <f t="shared" si="5"/>
        <v>0</v>
      </c>
      <c r="I24" s="80">
        <f t="shared" si="5"/>
        <v>0</v>
      </c>
      <c r="J24" s="80">
        <f t="shared" si="5"/>
        <v>0</v>
      </c>
      <c r="K24" s="143"/>
    </row>
    <row r="25" spans="1:11" ht="15" x14ac:dyDescent="0.2">
      <c r="A25" s="61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ht="15" x14ac:dyDescent="0.2">
      <c r="A26" s="61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 x14ac:dyDescent="0.2">
      <c r="A27" s="61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 x14ac:dyDescent="0.2">
      <c r="A28" s="61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 x14ac:dyDescent="0.2">
      <c r="A29" s="61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 ht="15" x14ac:dyDescent="0.2">
      <c r="A30" s="61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 x14ac:dyDescent="0.2">
      <c r="A31" s="61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 ht="15" x14ac:dyDescent="0.2">
      <c r="A32" s="60" t="s">
        <v>120</v>
      </c>
      <c r="B32" s="80">
        <f>SUM(B33:B35)</f>
        <v>0</v>
      </c>
      <c r="C32" s="80">
        <f>SUM(C33:C35)</f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3"/>
    </row>
    <row r="33" spans="1:11" ht="15" x14ac:dyDescent="0.2">
      <c r="A33" s="61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 x14ac:dyDescent="0.2">
      <c r="A34" s="61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 x14ac:dyDescent="0.2">
      <c r="A35" s="61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 x14ac:dyDescent="0.2">
      <c r="A36" s="60" t="s">
        <v>121</v>
      </c>
      <c r="B36" s="80">
        <f t="shared" ref="B36:J36" si="7">SUM(B37:B39,B42)</f>
        <v>0</v>
      </c>
      <c r="C36" s="80">
        <f t="shared" si="7"/>
        <v>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3"/>
    </row>
    <row r="37" spans="1:11" ht="15" x14ac:dyDescent="0.2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ht="15" x14ac:dyDescent="0.2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 x14ac:dyDescent="0.2">
      <c r="A39" s="61" t="s">
        <v>124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 x14ac:dyDescent="0.2">
      <c r="A40" s="61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 x14ac:dyDescent="0.2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 x14ac:dyDescent="0.2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69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8"/>
      <c r="C48" s="68"/>
      <c r="F48" s="68"/>
      <c r="G48" s="71"/>
      <c r="H48" s="68"/>
      <c r="I48"/>
      <c r="J48"/>
    </row>
    <row r="49" spans="1:10" s="2" customFormat="1" ht="15" x14ac:dyDescent="0.3">
      <c r="B49" s="67" t="s">
        <v>251</v>
      </c>
      <c r="F49" s="12" t="s">
        <v>256</v>
      </c>
      <c r="G49" s="70"/>
      <c r="I49"/>
      <c r="J49"/>
    </row>
    <row r="50" spans="1:10" s="2" customFormat="1" ht="15" x14ac:dyDescent="0.3">
      <c r="B50" s="64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F50" sqref="F50"/>
    </sheetView>
  </sheetViews>
  <sheetFormatPr defaultRowHeight="12.75" x14ac:dyDescent="0.2"/>
  <cols>
    <col min="1" max="1" width="6" style="193" customWidth="1"/>
    <col min="2" max="2" width="21.140625" style="193" customWidth="1"/>
    <col min="3" max="3" width="25.140625" style="193" bestFit="1" customWidth="1"/>
    <col min="4" max="4" width="18.42578125" style="193" customWidth="1"/>
    <col min="5" max="5" width="19.5703125" style="193" customWidth="1"/>
    <col min="6" max="6" width="22" style="193" customWidth="1"/>
    <col min="7" max="7" width="25.28515625" style="193" customWidth="1"/>
    <col min="8" max="8" width="18.28515625" style="193" customWidth="1"/>
    <col min="9" max="9" width="17.140625" style="193" customWidth="1"/>
    <col min="10" max="16384" width="9.140625" style="193"/>
  </cols>
  <sheetData>
    <row r="1" spans="1:9" ht="15" x14ac:dyDescent="0.2">
      <c r="A1" s="186" t="s">
        <v>459</v>
      </c>
      <c r="B1" s="186"/>
      <c r="C1" s="187"/>
      <c r="D1" s="187"/>
      <c r="E1" s="187"/>
      <c r="F1" s="187"/>
      <c r="G1" s="187"/>
      <c r="H1" s="187"/>
      <c r="I1" s="357" t="s">
        <v>97</v>
      </c>
    </row>
    <row r="2" spans="1:9" ht="15" x14ac:dyDescent="0.3">
      <c r="A2" s="146" t="s">
        <v>128</v>
      </c>
      <c r="B2" s="146"/>
      <c r="C2" s="187"/>
      <c r="D2" s="187"/>
      <c r="E2" s="187"/>
      <c r="F2" s="187"/>
      <c r="G2" s="187"/>
      <c r="H2" s="187"/>
      <c r="I2" s="354" t="str">
        <f>'ფორმა N1'!L2</f>
        <v>01/09 - 13/11- 2020</v>
      </c>
    </row>
    <row r="3" spans="1:9" ht="15" x14ac:dyDescent="0.2">
      <c r="A3" s="187"/>
      <c r="B3" s="187"/>
      <c r="C3" s="187"/>
      <c r="D3" s="187"/>
      <c r="E3" s="187"/>
      <c r="F3" s="187"/>
      <c r="G3" s="187"/>
      <c r="H3" s="187"/>
      <c r="I3" s="139"/>
    </row>
    <row r="4" spans="1:9" ht="15" x14ac:dyDescent="0.3">
      <c r="A4" s="112" t="s">
        <v>257</v>
      </c>
      <c r="B4" s="112"/>
      <c r="C4" s="112"/>
      <c r="D4" s="112"/>
      <c r="E4" s="366"/>
      <c r="F4" s="188"/>
      <c r="G4" s="187"/>
      <c r="H4" s="187"/>
      <c r="I4" s="188"/>
    </row>
    <row r="5" spans="1:9" s="371" customFormat="1" ht="15" x14ac:dyDescent="0.3">
      <c r="A5" s="367" t="str">
        <f>'ფორმა N1'!A5</f>
        <v>საქართველოს მწვანეთა პარტია</v>
      </c>
      <c r="B5" s="367"/>
      <c r="C5" s="368"/>
      <c r="D5" s="368"/>
      <c r="E5" s="368"/>
      <c r="F5" s="369"/>
      <c r="G5" s="370"/>
      <c r="H5" s="370"/>
      <c r="I5" s="369"/>
    </row>
    <row r="6" spans="1:9" ht="13.5" x14ac:dyDescent="0.2">
      <c r="A6" s="140"/>
      <c r="B6" s="140"/>
      <c r="C6" s="372"/>
      <c r="D6" s="372"/>
      <c r="E6" s="372"/>
      <c r="F6" s="187"/>
      <c r="G6" s="187"/>
      <c r="H6" s="187"/>
      <c r="I6" s="187"/>
    </row>
    <row r="7" spans="1:9" ht="60" x14ac:dyDescent="0.2">
      <c r="A7" s="373" t="s">
        <v>64</v>
      </c>
      <c r="B7" s="373" t="s">
        <v>450</v>
      </c>
      <c r="C7" s="374" t="s">
        <v>451</v>
      </c>
      <c r="D7" s="374" t="s">
        <v>452</v>
      </c>
      <c r="E7" s="374" t="s">
        <v>453</v>
      </c>
      <c r="F7" s="374" t="s">
        <v>346</v>
      </c>
      <c r="G7" s="374" t="s">
        <v>454</v>
      </c>
      <c r="H7" s="374" t="s">
        <v>455</v>
      </c>
      <c r="I7" s="374" t="s">
        <v>456</v>
      </c>
    </row>
    <row r="8" spans="1:9" ht="15" x14ac:dyDescent="0.2">
      <c r="A8" s="373">
        <v>1</v>
      </c>
      <c r="B8" s="373">
        <v>2</v>
      </c>
      <c r="C8" s="373">
        <v>3</v>
      </c>
      <c r="D8" s="374">
        <v>4</v>
      </c>
      <c r="E8" s="373">
        <v>5</v>
      </c>
      <c r="F8" s="374">
        <v>6</v>
      </c>
      <c r="G8" s="373">
        <v>7</v>
      </c>
      <c r="H8" s="374">
        <v>8</v>
      </c>
      <c r="I8" s="374">
        <v>9</v>
      </c>
    </row>
    <row r="9" spans="1:9" ht="15" x14ac:dyDescent="0.2">
      <c r="A9" s="375">
        <v>1</v>
      </c>
      <c r="B9" s="375"/>
      <c r="C9" s="376"/>
      <c r="D9" s="376"/>
      <c r="E9" s="376"/>
      <c r="F9" s="376"/>
      <c r="G9" s="376"/>
      <c r="H9" s="376"/>
      <c r="I9" s="376"/>
    </row>
    <row r="10" spans="1:9" ht="15" x14ac:dyDescent="0.2">
      <c r="A10" s="375">
        <v>2</v>
      </c>
      <c r="B10" s="375"/>
      <c r="C10" s="376"/>
      <c r="D10" s="376"/>
      <c r="E10" s="376"/>
      <c r="F10" s="376"/>
      <c r="G10" s="376"/>
      <c r="H10" s="376"/>
      <c r="I10" s="376"/>
    </row>
    <row r="11" spans="1:9" ht="15" x14ac:dyDescent="0.2">
      <c r="A11" s="375">
        <v>3</v>
      </c>
      <c r="B11" s="375"/>
      <c r="C11" s="376"/>
      <c r="D11" s="376"/>
      <c r="E11" s="376"/>
      <c r="F11" s="376"/>
      <c r="G11" s="376"/>
      <c r="H11" s="376"/>
      <c r="I11" s="376"/>
    </row>
    <row r="12" spans="1:9" ht="15" x14ac:dyDescent="0.2">
      <c r="A12" s="375">
        <v>4</v>
      </c>
      <c r="B12" s="375"/>
      <c r="C12" s="376"/>
      <c r="D12" s="376"/>
      <c r="E12" s="376"/>
      <c r="F12" s="376"/>
      <c r="G12" s="376"/>
      <c r="H12" s="376"/>
      <c r="I12" s="376"/>
    </row>
    <row r="13" spans="1:9" ht="15" x14ac:dyDescent="0.2">
      <c r="A13" s="375">
        <v>5</v>
      </c>
      <c r="B13" s="375"/>
      <c r="C13" s="376"/>
      <c r="D13" s="376"/>
      <c r="E13" s="376"/>
      <c r="F13" s="376"/>
      <c r="G13" s="376"/>
      <c r="H13" s="376"/>
      <c r="I13" s="376"/>
    </row>
    <row r="14" spans="1:9" ht="15" x14ac:dyDescent="0.2">
      <c r="A14" s="375">
        <v>6</v>
      </c>
      <c r="B14" s="375"/>
      <c r="C14" s="376"/>
      <c r="D14" s="376"/>
      <c r="E14" s="376"/>
      <c r="F14" s="376"/>
      <c r="G14" s="376"/>
      <c r="H14" s="376"/>
      <c r="I14" s="376"/>
    </row>
    <row r="15" spans="1:9" ht="15" x14ac:dyDescent="0.2">
      <c r="A15" s="375">
        <v>7</v>
      </c>
      <c r="B15" s="375"/>
      <c r="C15" s="376"/>
      <c r="D15" s="376"/>
      <c r="E15" s="376"/>
      <c r="F15" s="376"/>
      <c r="G15" s="376"/>
      <c r="H15" s="376"/>
      <c r="I15" s="376"/>
    </row>
    <row r="16" spans="1:9" ht="15" x14ac:dyDescent="0.2">
      <c r="A16" s="375">
        <v>8</v>
      </c>
      <c r="B16" s="375"/>
      <c r="C16" s="376"/>
      <c r="D16" s="376"/>
      <c r="E16" s="376"/>
      <c r="F16" s="376"/>
      <c r="G16" s="376"/>
      <c r="H16" s="376"/>
      <c r="I16" s="376"/>
    </row>
    <row r="17" spans="1:9" ht="15" x14ac:dyDescent="0.2">
      <c r="A17" s="375">
        <v>9</v>
      </c>
      <c r="B17" s="375"/>
      <c r="C17" s="376"/>
      <c r="D17" s="376"/>
      <c r="E17" s="376"/>
      <c r="F17" s="376"/>
      <c r="G17" s="376"/>
      <c r="H17" s="376"/>
      <c r="I17" s="376"/>
    </row>
    <row r="18" spans="1:9" ht="15" x14ac:dyDescent="0.2">
      <c r="A18" s="375">
        <v>10</v>
      </c>
      <c r="B18" s="375"/>
      <c r="C18" s="376"/>
      <c r="D18" s="376"/>
      <c r="E18" s="376"/>
      <c r="F18" s="376"/>
      <c r="G18" s="376"/>
      <c r="H18" s="376"/>
      <c r="I18" s="376"/>
    </row>
    <row r="19" spans="1:9" ht="15" x14ac:dyDescent="0.2">
      <c r="A19" s="375">
        <v>11</v>
      </c>
      <c r="B19" s="375"/>
      <c r="C19" s="376"/>
      <c r="D19" s="376"/>
      <c r="E19" s="376"/>
      <c r="F19" s="376"/>
      <c r="G19" s="376"/>
      <c r="H19" s="376"/>
      <c r="I19" s="376"/>
    </row>
    <row r="20" spans="1:9" ht="15" x14ac:dyDescent="0.2">
      <c r="A20" s="375">
        <v>12</v>
      </c>
      <c r="B20" s="375"/>
      <c r="C20" s="376"/>
      <c r="D20" s="376"/>
      <c r="E20" s="376"/>
      <c r="F20" s="376"/>
      <c r="G20" s="376"/>
      <c r="H20" s="376"/>
      <c r="I20" s="376"/>
    </row>
    <row r="21" spans="1:9" ht="15" x14ac:dyDescent="0.2">
      <c r="A21" s="375">
        <v>13</v>
      </c>
      <c r="B21" s="375"/>
      <c r="C21" s="376"/>
      <c r="D21" s="376"/>
      <c r="E21" s="376"/>
      <c r="F21" s="376"/>
      <c r="G21" s="376"/>
      <c r="H21" s="376"/>
      <c r="I21" s="376"/>
    </row>
    <row r="22" spans="1:9" ht="15" x14ac:dyDescent="0.2">
      <c r="A22" s="375">
        <v>14</v>
      </c>
      <c r="B22" s="375"/>
      <c r="C22" s="376"/>
      <c r="D22" s="376"/>
      <c r="E22" s="376"/>
      <c r="F22" s="376"/>
      <c r="G22" s="376"/>
      <c r="H22" s="376"/>
      <c r="I22" s="376"/>
    </row>
    <row r="23" spans="1:9" ht="15" x14ac:dyDescent="0.2">
      <c r="A23" s="375">
        <v>15</v>
      </c>
      <c r="B23" s="375"/>
      <c r="C23" s="376"/>
      <c r="D23" s="376"/>
      <c r="E23" s="376"/>
      <c r="F23" s="376"/>
      <c r="G23" s="376"/>
      <c r="H23" s="376"/>
      <c r="I23" s="376"/>
    </row>
    <row r="24" spans="1:9" ht="15" x14ac:dyDescent="0.2">
      <c r="A24" s="375">
        <v>16</v>
      </c>
      <c r="B24" s="375"/>
      <c r="C24" s="376"/>
      <c r="D24" s="376"/>
      <c r="E24" s="376"/>
      <c r="F24" s="376"/>
      <c r="G24" s="376"/>
      <c r="H24" s="376"/>
      <c r="I24" s="376"/>
    </row>
    <row r="25" spans="1:9" ht="15" x14ac:dyDescent="0.2">
      <c r="A25" s="375">
        <v>17</v>
      </c>
      <c r="B25" s="375"/>
      <c r="C25" s="376"/>
      <c r="D25" s="376"/>
      <c r="E25" s="376"/>
      <c r="F25" s="376"/>
      <c r="G25" s="376"/>
      <c r="H25" s="376"/>
      <c r="I25" s="376"/>
    </row>
    <row r="26" spans="1:9" ht="15" x14ac:dyDescent="0.2">
      <c r="A26" s="375">
        <v>18</v>
      </c>
      <c r="B26" s="375"/>
      <c r="C26" s="376"/>
      <c r="D26" s="376"/>
      <c r="E26" s="376"/>
      <c r="F26" s="376"/>
      <c r="G26" s="376"/>
      <c r="H26" s="376"/>
      <c r="I26" s="376"/>
    </row>
    <row r="27" spans="1:9" ht="15" x14ac:dyDescent="0.2">
      <c r="A27" s="375" t="s">
        <v>261</v>
      </c>
      <c r="B27" s="375"/>
      <c r="C27" s="376"/>
      <c r="D27" s="376"/>
      <c r="E27" s="376"/>
      <c r="F27" s="376"/>
      <c r="G27" s="376"/>
      <c r="H27" s="376"/>
      <c r="I27" s="376"/>
    </row>
    <row r="28" spans="1:9" x14ac:dyDescent="0.2">
      <c r="A28" s="189"/>
      <c r="B28" s="189"/>
      <c r="C28" s="189"/>
      <c r="D28" s="189"/>
      <c r="E28" s="189"/>
      <c r="F28" s="189"/>
      <c r="G28" s="189"/>
      <c r="H28" s="189"/>
      <c r="I28" s="189"/>
    </row>
    <row r="29" spans="1:9" x14ac:dyDescent="0.2">
      <c r="A29" s="189"/>
      <c r="B29" s="189"/>
      <c r="C29" s="189"/>
      <c r="D29" s="189"/>
      <c r="E29" s="189"/>
      <c r="F29" s="189"/>
      <c r="G29" s="189"/>
      <c r="H29" s="189"/>
      <c r="I29" s="189"/>
    </row>
    <row r="30" spans="1:9" x14ac:dyDescent="0.2">
      <c r="A30" s="377"/>
      <c r="B30" s="377"/>
      <c r="C30" s="189"/>
      <c r="D30" s="189"/>
      <c r="E30" s="189"/>
      <c r="F30" s="189"/>
      <c r="G30" s="189"/>
      <c r="H30" s="189"/>
      <c r="I30" s="189"/>
    </row>
    <row r="31" spans="1:9" ht="15" x14ac:dyDescent="0.3">
      <c r="A31" s="21"/>
      <c r="B31" s="21"/>
      <c r="C31" s="378" t="s">
        <v>96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78"/>
      <c r="E32" s="478"/>
      <c r="G32" s="192"/>
      <c r="H32" s="379"/>
    </row>
    <row r="33" spans="3:8" ht="15" x14ac:dyDescent="0.3">
      <c r="C33" s="21"/>
      <c r="D33" s="479" t="s">
        <v>251</v>
      </c>
      <c r="E33" s="479"/>
      <c r="G33" s="480" t="s">
        <v>457</v>
      </c>
      <c r="H33" s="480"/>
    </row>
    <row r="34" spans="3:8" ht="15" x14ac:dyDescent="0.3">
      <c r="C34" s="21"/>
      <c r="D34" s="21"/>
      <c r="E34" s="21"/>
      <c r="G34" s="481"/>
      <c r="H34" s="481"/>
    </row>
    <row r="35" spans="3:8" ht="15" x14ac:dyDescent="0.3">
      <c r="C35" s="21"/>
      <c r="D35" s="482" t="s">
        <v>127</v>
      </c>
      <c r="E35" s="482"/>
      <c r="G35" s="481"/>
      <c r="H35" s="481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 xr:uid="{00000000-0002-0000-0E00-000000000000}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F50" sqref="F50"/>
    </sheetView>
  </sheetViews>
  <sheetFormatPr defaultRowHeight="12.75" x14ac:dyDescent="0.2"/>
  <cols>
    <col min="1" max="1" width="6.85546875" style="371" customWidth="1"/>
    <col min="2" max="2" width="14.85546875" style="371" customWidth="1"/>
    <col min="3" max="3" width="21.140625" style="371" customWidth="1"/>
    <col min="4" max="5" width="12.7109375" style="371" customWidth="1"/>
    <col min="6" max="6" width="13.42578125" style="371" bestFit="1" customWidth="1"/>
    <col min="7" max="7" width="15.28515625" style="371" customWidth="1"/>
    <col min="8" max="8" width="23.85546875" style="371" customWidth="1"/>
    <col min="9" max="9" width="12.140625" style="371" bestFit="1" customWidth="1"/>
    <col min="10" max="10" width="19" style="371" customWidth="1"/>
    <col min="11" max="11" width="17.7109375" style="371" customWidth="1"/>
    <col min="12" max="16384" width="9.140625" style="371"/>
  </cols>
  <sheetData>
    <row r="1" spans="1:12" s="193" customFormat="1" ht="15" x14ac:dyDescent="0.2">
      <c r="A1" s="186" t="s">
        <v>288</v>
      </c>
      <c r="B1" s="186"/>
      <c r="C1" s="186"/>
      <c r="D1" s="187"/>
      <c r="E1" s="187"/>
      <c r="F1" s="187"/>
      <c r="G1" s="187"/>
      <c r="H1" s="187"/>
      <c r="I1" s="187"/>
      <c r="J1" s="187"/>
      <c r="K1" s="357" t="s">
        <v>97</v>
      </c>
    </row>
    <row r="2" spans="1:12" s="193" customFormat="1" ht="15" x14ac:dyDescent="0.3">
      <c r="A2" s="146" t="s">
        <v>128</v>
      </c>
      <c r="B2" s="146"/>
      <c r="C2" s="146"/>
      <c r="D2" s="187"/>
      <c r="E2" s="187"/>
      <c r="F2" s="187"/>
      <c r="G2" s="187"/>
      <c r="H2" s="187"/>
      <c r="I2" s="187"/>
      <c r="J2" s="187"/>
      <c r="K2" s="354" t="str">
        <f>'ფორმა N1'!L2</f>
        <v>01/09 - 13/11- 2020</v>
      </c>
    </row>
    <row r="3" spans="1:12" s="193" customFormat="1" ht="15" x14ac:dyDescent="0.2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39"/>
      <c r="L3" s="371"/>
    </row>
    <row r="4" spans="1:12" s="193" customFormat="1" ht="15" x14ac:dyDescent="0.3">
      <c r="A4" s="112" t="s">
        <v>257</v>
      </c>
      <c r="B4" s="112"/>
      <c r="C4" s="112"/>
      <c r="D4" s="112"/>
      <c r="E4" s="112"/>
      <c r="F4" s="366"/>
      <c r="G4" s="188"/>
      <c r="H4" s="187"/>
      <c r="I4" s="187"/>
      <c r="J4" s="187"/>
      <c r="K4" s="187"/>
    </row>
    <row r="5" spans="1:12" ht="15" x14ac:dyDescent="0.3">
      <c r="A5" s="367" t="str">
        <f>'ფორმა N1'!A5</f>
        <v>საქართველოს მწვანეთა პარტია</v>
      </c>
      <c r="B5" s="367"/>
      <c r="C5" s="367"/>
      <c r="D5" s="368"/>
      <c r="E5" s="368"/>
      <c r="F5" s="368"/>
      <c r="G5" s="369"/>
      <c r="H5" s="370"/>
      <c r="I5" s="370"/>
      <c r="J5" s="370"/>
      <c r="K5" s="369"/>
    </row>
    <row r="6" spans="1:12" s="193" customFormat="1" ht="13.5" x14ac:dyDescent="0.2">
      <c r="A6" s="140"/>
      <c r="B6" s="140"/>
      <c r="C6" s="140"/>
      <c r="D6" s="372"/>
      <c r="E6" s="372"/>
      <c r="F6" s="372"/>
      <c r="G6" s="187"/>
      <c r="H6" s="187"/>
      <c r="I6" s="187"/>
      <c r="J6" s="187"/>
      <c r="K6" s="187"/>
    </row>
    <row r="7" spans="1:12" s="193" customFormat="1" ht="60" x14ac:dyDescent="0.2">
      <c r="A7" s="373" t="s">
        <v>64</v>
      </c>
      <c r="B7" s="373" t="s">
        <v>450</v>
      </c>
      <c r="C7" s="373" t="s">
        <v>231</v>
      </c>
      <c r="D7" s="374" t="s">
        <v>228</v>
      </c>
      <c r="E7" s="374" t="s">
        <v>229</v>
      </c>
      <c r="F7" s="374" t="s">
        <v>322</v>
      </c>
      <c r="G7" s="374" t="s">
        <v>230</v>
      </c>
      <c r="H7" s="374" t="s">
        <v>458</v>
      </c>
      <c r="I7" s="374" t="s">
        <v>227</v>
      </c>
      <c r="J7" s="374" t="s">
        <v>455</v>
      </c>
      <c r="K7" s="374" t="s">
        <v>456</v>
      </c>
    </row>
    <row r="8" spans="1:12" s="193" customFormat="1" ht="15" x14ac:dyDescent="0.2">
      <c r="A8" s="373">
        <v>1</v>
      </c>
      <c r="B8" s="373">
        <v>2</v>
      </c>
      <c r="C8" s="373">
        <v>3</v>
      </c>
      <c r="D8" s="374">
        <v>4</v>
      </c>
      <c r="E8" s="373">
        <v>5</v>
      </c>
      <c r="F8" s="374">
        <v>6</v>
      </c>
      <c r="G8" s="373">
        <v>7</v>
      </c>
      <c r="H8" s="374">
        <v>8</v>
      </c>
      <c r="I8" s="373">
        <v>9</v>
      </c>
      <c r="J8" s="373">
        <v>10</v>
      </c>
      <c r="K8" s="374">
        <v>11</v>
      </c>
    </row>
    <row r="9" spans="1:12" s="193" customFormat="1" ht="15" x14ac:dyDescent="0.2">
      <c r="A9" s="375">
        <v>1</v>
      </c>
      <c r="B9" s="375"/>
      <c r="C9" s="375"/>
      <c r="D9" s="376"/>
      <c r="E9" s="376"/>
      <c r="F9" s="376"/>
      <c r="G9" s="376"/>
      <c r="H9" s="376"/>
      <c r="I9" s="376"/>
      <c r="J9" s="376"/>
      <c r="K9" s="376"/>
    </row>
    <row r="10" spans="1:12" s="193" customFormat="1" ht="15" x14ac:dyDescent="0.2">
      <c r="A10" s="375">
        <v>2</v>
      </c>
      <c r="B10" s="375"/>
      <c r="C10" s="375"/>
      <c r="D10" s="376"/>
      <c r="E10" s="376"/>
      <c r="F10" s="376"/>
      <c r="G10" s="376"/>
      <c r="H10" s="376"/>
      <c r="I10" s="376"/>
      <c r="J10" s="376"/>
      <c r="K10" s="376"/>
    </row>
    <row r="11" spans="1:12" s="193" customFormat="1" ht="15" x14ac:dyDescent="0.2">
      <c r="A11" s="375">
        <v>3</v>
      </c>
      <c r="B11" s="375"/>
      <c r="C11" s="375"/>
      <c r="D11" s="376"/>
      <c r="E11" s="376"/>
      <c r="F11" s="376"/>
      <c r="G11" s="376"/>
      <c r="H11" s="376"/>
      <c r="I11" s="376"/>
      <c r="J11" s="376"/>
      <c r="K11" s="376"/>
    </row>
    <row r="12" spans="1:12" s="193" customFormat="1" ht="15" x14ac:dyDescent="0.2">
      <c r="A12" s="375">
        <v>4</v>
      </c>
      <c r="B12" s="375"/>
      <c r="C12" s="375"/>
      <c r="D12" s="376"/>
      <c r="E12" s="376"/>
      <c r="F12" s="376"/>
      <c r="G12" s="376"/>
      <c r="H12" s="376"/>
      <c r="I12" s="376"/>
      <c r="J12" s="376"/>
      <c r="K12" s="376"/>
    </row>
    <row r="13" spans="1:12" s="193" customFormat="1" ht="15" x14ac:dyDescent="0.2">
      <c r="A13" s="375">
        <v>5</v>
      </c>
      <c r="B13" s="375"/>
      <c r="C13" s="375"/>
      <c r="D13" s="376"/>
      <c r="E13" s="376"/>
      <c r="F13" s="376"/>
      <c r="G13" s="376"/>
      <c r="H13" s="376"/>
      <c r="I13" s="376"/>
      <c r="J13" s="376"/>
      <c r="K13" s="376"/>
    </row>
    <row r="14" spans="1:12" s="193" customFormat="1" ht="15" x14ac:dyDescent="0.2">
      <c r="A14" s="375">
        <v>6</v>
      </c>
      <c r="B14" s="375"/>
      <c r="C14" s="375"/>
      <c r="D14" s="376"/>
      <c r="E14" s="376"/>
      <c r="F14" s="376"/>
      <c r="G14" s="376"/>
      <c r="H14" s="376"/>
      <c r="I14" s="376"/>
      <c r="J14" s="376"/>
      <c r="K14" s="376"/>
    </row>
    <row r="15" spans="1:12" s="193" customFormat="1" ht="15" x14ac:dyDescent="0.2">
      <c r="A15" s="375">
        <v>7</v>
      </c>
      <c r="B15" s="375"/>
      <c r="C15" s="375"/>
      <c r="D15" s="376"/>
      <c r="E15" s="376"/>
      <c r="F15" s="376"/>
      <c r="G15" s="376"/>
      <c r="H15" s="376"/>
      <c r="I15" s="376"/>
      <c r="J15" s="376"/>
      <c r="K15" s="376"/>
    </row>
    <row r="16" spans="1:12" s="193" customFormat="1" ht="15" x14ac:dyDescent="0.2">
      <c r="A16" s="375">
        <v>8</v>
      </c>
      <c r="B16" s="375"/>
      <c r="C16" s="375"/>
      <c r="D16" s="376"/>
      <c r="E16" s="376"/>
      <c r="F16" s="376"/>
      <c r="G16" s="376"/>
      <c r="H16" s="376"/>
      <c r="I16" s="376"/>
      <c r="J16" s="376"/>
      <c r="K16" s="376"/>
    </row>
    <row r="17" spans="1:11" s="193" customFormat="1" ht="15" x14ac:dyDescent="0.2">
      <c r="A17" s="375">
        <v>9</v>
      </c>
      <c r="B17" s="375"/>
      <c r="C17" s="375"/>
      <c r="D17" s="376"/>
      <c r="E17" s="376"/>
      <c r="F17" s="376"/>
      <c r="G17" s="376"/>
      <c r="H17" s="376"/>
      <c r="I17" s="376"/>
      <c r="J17" s="376"/>
      <c r="K17" s="376"/>
    </row>
    <row r="18" spans="1:11" s="193" customFormat="1" ht="15" x14ac:dyDescent="0.2">
      <c r="A18" s="375">
        <v>10</v>
      </c>
      <c r="B18" s="375"/>
      <c r="C18" s="375"/>
      <c r="D18" s="376"/>
      <c r="E18" s="376"/>
      <c r="F18" s="376"/>
      <c r="G18" s="376"/>
      <c r="H18" s="376"/>
      <c r="I18" s="376"/>
      <c r="J18" s="376"/>
      <c r="K18" s="376"/>
    </row>
    <row r="19" spans="1:11" s="193" customFormat="1" ht="15" x14ac:dyDescent="0.2">
      <c r="A19" s="375">
        <v>11</v>
      </c>
      <c r="B19" s="375"/>
      <c r="C19" s="375"/>
      <c r="D19" s="376"/>
      <c r="E19" s="376"/>
      <c r="F19" s="376"/>
      <c r="G19" s="376"/>
      <c r="H19" s="376"/>
      <c r="I19" s="376"/>
      <c r="J19" s="376"/>
      <c r="K19" s="376"/>
    </row>
    <row r="20" spans="1:11" s="193" customFormat="1" ht="15" x14ac:dyDescent="0.2">
      <c r="A20" s="375">
        <v>12</v>
      </c>
      <c r="B20" s="375"/>
      <c r="C20" s="375"/>
      <c r="D20" s="376"/>
      <c r="E20" s="376"/>
      <c r="F20" s="376"/>
      <c r="G20" s="376"/>
      <c r="H20" s="376"/>
      <c r="I20" s="376"/>
      <c r="J20" s="376"/>
      <c r="K20" s="376"/>
    </row>
    <row r="21" spans="1:11" s="193" customFormat="1" ht="15" x14ac:dyDescent="0.2">
      <c r="A21" s="375">
        <v>13</v>
      </c>
      <c r="B21" s="375"/>
      <c r="C21" s="375"/>
      <c r="D21" s="376"/>
      <c r="E21" s="376"/>
      <c r="F21" s="376"/>
      <c r="G21" s="376"/>
      <c r="H21" s="376"/>
      <c r="I21" s="376"/>
      <c r="J21" s="376"/>
      <c r="K21" s="376"/>
    </row>
    <row r="22" spans="1:11" s="193" customFormat="1" ht="15" x14ac:dyDescent="0.2">
      <c r="A22" s="375">
        <v>14</v>
      </c>
      <c r="B22" s="375"/>
      <c r="C22" s="375"/>
      <c r="D22" s="376"/>
      <c r="E22" s="376"/>
      <c r="F22" s="376"/>
      <c r="G22" s="376"/>
      <c r="H22" s="376"/>
      <c r="I22" s="376"/>
      <c r="J22" s="376"/>
      <c r="K22" s="376"/>
    </row>
    <row r="23" spans="1:11" s="193" customFormat="1" ht="15" x14ac:dyDescent="0.2">
      <c r="A23" s="375">
        <v>15</v>
      </c>
      <c r="B23" s="375"/>
      <c r="C23" s="375"/>
      <c r="D23" s="376"/>
      <c r="E23" s="376"/>
      <c r="F23" s="376"/>
      <c r="G23" s="376"/>
      <c r="H23" s="376"/>
      <c r="I23" s="376"/>
      <c r="J23" s="376"/>
      <c r="K23" s="376"/>
    </row>
    <row r="24" spans="1:11" s="193" customFormat="1" ht="15" x14ac:dyDescent="0.2">
      <c r="A24" s="375">
        <v>16</v>
      </c>
      <c r="B24" s="375"/>
      <c r="C24" s="375"/>
      <c r="D24" s="376"/>
      <c r="E24" s="376"/>
      <c r="F24" s="376"/>
      <c r="G24" s="376"/>
      <c r="H24" s="376"/>
      <c r="I24" s="376"/>
      <c r="J24" s="376"/>
      <c r="K24" s="376"/>
    </row>
    <row r="25" spans="1:11" s="193" customFormat="1" ht="15" x14ac:dyDescent="0.2">
      <c r="A25" s="375">
        <v>17</v>
      </c>
      <c r="B25" s="375"/>
      <c r="C25" s="375"/>
      <c r="D25" s="376"/>
      <c r="E25" s="376"/>
      <c r="F25" s="376"/>
      <c r="G25" s="376"/>
      <c r="H25" s="376"/>
      <c r="I25" s="376"/>
      <c r="J25" s="376"/>
      <c r="K25" s="376"/>
    </row>
    <row r="26" spans="1:11" s="193" customFormat="1" ht="15" x14ac:dyDescent="0.2">
      <c r="A26" s="375">
        <v>18</v>
      </c>
      <c r="B26" s="375"/>
      <c r="C26" s="375"/>
      <c r="D26" s="376"/>
      <c r="E26" s="376"/>
      <c r="F26" s="376"/>
      <c r="G26" s="376"/>
      <c r="H26" s="376"/>
      <c r="I26" s="376"/>
      <c r="J26" s="376"/>
      <c r="K26" s="376"/>
    </row>
    <row r="27" spans="1:11" s="193" customFormat="1" ht="15" x14ac:dyDescent="0.2">
      <c r="A27" s="375" t="s">
        <v>261</v>
      </c>
      <c r="B27" s="375"/>
      <c r="C27" s="375"/>
      <c r="D27" s="376"/>
      <c r="E27" s="376"/>
      <c r="F27" s="376"/>
      <c r="G27" s="376"/>
      <c r="H27" s="376"/>
      <c r="I27" s="376"/>
      <c r="J27" s="376"/>
      <c r="K27" s="376"/>
    </row>
    <row r="28" spans="1:11" x14ac:dyDescent="0.2">
      <c r="A28" s="380"/>
      <c r="B28" s="380"/>
      <c r="C28" s="380"/>
      <c r="D28" s="380"/>
      <c r="E28" s="380"/>
      <c r="F28" s="380"/>
      <c r="G28" s="380"/>
      <c r="H28" s="380"/>
      <c r="I28" s="380"/>
      <c r="J28" s="380"/>
      <c r="K28" s="380"/>
    </row>
    <row r="29" spans="1:11" x14ac:dyDescent="0.2">
      <c r="A29" s="380"/>
      <c r="B29" s="380"/>
      <c r="C29" s="380"/>
      <c r="D29" s="380"/>
      <c r="E29" s="380"/>
      <c r="F29" s="380"/>
      <c r="G29" s="380"/>
      <c r="H29" s="380"/>
      <c r="I29" s="380"/>
      <c r="J29" s="380"/>
      <c r="K29" s="380"/>
    </row>
    <row r="30" spans="1:11" x14ac:dyDescent="0.2">
      <c r="A30" s="381"/>
      <c r="B30" s="381"/>
      <c r="C30" s="381"/>
      <c r="D30" s="380"/>
      <c r="E30" s="380"/>
      <c r="F30" s="380"/>
      <c r="G30" s="380"/>
      <c r="H30" s="380"/>
      <c r="I30" s="380"/>
      <c r="J30" s="380"/>
      <c r="K30" s="380"/>
    </row>
    <row r="31" spans="1:11" ht="15" x14ac:dyDescent="0.3">
      <c r="A31" s="382"/>
      <c r="B31" s="382"/>
      <c r="C31" s="382"/>
      <c r="D31" s="383" t="s">
        <v>96</v>
      </c>
      <c r="E31" s="382"/>
      <c r="F31" s="382"/>
      <c r="G31" s="384"/>
      <c r="H31" s="382"/>
      <c r="I31" s="382"/>
      <c r="J31" s="382"/>
      <c r="K31" s="382"/>
    </row>
    <row r="32" spans="1:11" ht="15" x14ac:dyDescent="0.3">
      <c r="A32" s="382"/>
      <c r="B32" s="382"/>
      <c r="C32" s="382"/>
      <c r="D32" s="382"/>
      <c r="E32" s="385"/>
      <c r="F32" s="382"/>
      <c r="H32" s="385"/>
      <c r="I32" s="385"/>
      <c r="J32" s="386"/>
    </row>
    <row r="33" spans="4:9" ht="15" x14ac:dyDescent="0.3">
      <c r="D33" s="382"/>
      <c r="E33" s="387" t="s">
        <v>251</v>
      </c>
      <c r="F33" s="382"/>
      <c r="H33" s="388" t="s">
        <v>256</v>
      </c>
      <c r="I33" s="388"/>
    </row>
    <row r="34" spans="4:9" ht="15" x14ac:dyDescent="0.3">
      <c r="D34" s="382"/>
      <c r="E34" s="389" t="s">
        <v>127</v>
      </c>
      <c r="F34" s="382"/>
      <c r="H34" s="382" t="s">
        <v>252</v>
      </c>
      <c r="I34" s="382"/>
    </row>
    <row r="35" spans="4:9" ht="15" x14ac:dyDescent="0.3">
      <c r="D35" s="382"/>
      <c r="E35" s="389"/>
    </row>
  </sheetData>
  <dataValidations count="1">
    <dataValidation type="list" allowBlank="1" showInputMessage="1" showErrorMessage="1" sqref="B9:B27" xr:uid="{00000000-0002-0000-0F00-000000000000}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5"/>
  <sheetViews>
    <sheetView view="pageBreakPreview" zoomScale="80" zoomScaleNormal="100" zoomScaleSheetLayoutView="80" workbookViewId="0">
      <selection activeCell="F50" sqref="F50"/>
    </sheetView>
  </sheetViews>
  <sheetFormatPr defaultRowHeight="12.75" x14ac:dyDescent="0.2"/>
  <cols>
    <col min="1" max="1" width="11.7109375" style="178" customWidth="1"/>
    <col min="2" max="2" width="21.5703125" style="178" customWidth="1"/>
    <col min="3" max="3" width="19.140625" style="178" customWidth="1"/>
    <col min="4" max="4" width="23.7109375" style="178" customWidth="1"/>
    <col min="5" max="6" width="16.5703125" style="178" bestFit="1" customWidth="1"/>
    <col min="7" max="7" width="17" style="178" customWidth="1"/>
    <col min="8" max="8" width="19" style="178" customWidth="1"/>
    <col min="9" max="9" width="24.42578125" style="178" customWidth="1"/>
    <col min="10" max="16384" width="9.140625" style="178"/>
  </cols>
  <sheetData>
    <row r="1" spans="1:13" customFormat="1" ht="15" x14ac:dyDescent="0.2">
      <c r="A1" s="135" t="s">
        <v>395</v>
      </c>
      <c r="B1" s="136"/>
      <c r="C1" s="136"/>
      <c r="D1" s="136"/>
      <c r="E1" s="136"/>
      <c r="F1" s="136"/>
      <c r="G1" s="136"/>
      <c r="H1" s="142"/>
      <c r="I1" s="76" t="s">
        <v>97</v>
      </c>
    </row>
    <row r="2" spans="1:13" customFormat="1" ht="15" x14ac:dyDescent="0.3">
      <c r="A2" s="103" t="s">
        <v>128</v>
      </c>
      <c r="B2" s="136"/>
      <c r="C2" s="136"/>
      <c r="D2" s="136"/>
      <c r="E2" s="136"/>
      <c r="F2" s="136"/>
      <c r="G2" s="136"/>
      <c r="H2" s="142"/>
      <c r="I2" s="198" t="str">
        <f>'ფორმა N1'!L2</f>
        <v>01/09 - 13/11- 2020</v>
      </c>
    </row>
    <row r="3" spans="1:13" customFormat="1" ht="15" x14ac:dyDescent="0.2">
      <c r="A3" s="136"/>
      <c r="B3" s="136"/>
      <c r="C3" s="136"/>
      <c r="D3" s="136"/>
      <c r="E3" s="136"/>
      <c r="F3" s="136"/>
      <c r="G3" s="136"/>
      <c r="H3" s="139"/>
      <c r="I3" s="139"/>
      <c r="M3" s="178"/>
    </row>
    <row r="4" spans="1:13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136"/>
      <c r="E4" s="136"/>
      <c r="F4" s="136"/>
      <c r="G4" s="136"/>
      <c r="H4" s="136"/>
      <c r="I4" s="144"/>
    </row>
    <row r="5" spans="1:13" ht="15" x14ac:dyDescent="0.3">
      <c r="A5" s="199" t="str">
        <f>'ფორმა N1'!A5</f>
        <v>საქართველოს მწვანეთა პარტია</v>
      </c>
      <c r="B5" s="78"/>
      <c r="C5" s="78"/>
      <c r="D5" s="201"/>
      <c r="E5" s="201"/>
      <c r="F5" s="201"/>
      <c r="G5" s="201"/>
      <c r="H5" s="201"/>
      <c r="I5" s="200"/>
    </row>
    <row r="6" spans="1:1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75" x14ac:dyDescent="0.2">
      <c r="A7" s="145" t="s">
        <v>64</v>
      </c>
      <c r="B7" s="134" t="s">
        <v>347</v>
      </c>
      <c r="C7" s="134" t="s">
        <v>348</v>
      </c>
      <c r="D7" s="134" t="s">
        <v>353</v>
      </c>
      <c r="E7" s="134" t="s">
        <v>354</v>
      </c>
      <c r="F7" s="134" t="s">
        <v>349</v>
      </c>
      <c r="G7" s="134" t="s">
        <v>350</v>
      </c>
      <c r="H7" s="134" t="s">
        <v>361</v>
      </c>
      <c r="I7" s="134" t="s">
        <v>351</v>
      </c>
    </row>
    <row r="8" spans="1:13" customFormat="1" ht="15" x14ac:dyDescent="0.2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 x14ac:dyDescent="0.2">
      <c r="A9" s="65">
        <v>1</v>
      </c>
      <c r="B9" s="26"/>
      <c r="C9" s="26"/>
      <c r="D9" s="26"/>
      <c r="E9" s="26"/>
      <c r="F9" s="197"/>
      <c r="G9" s="197"/>
      <c r="H9" s="197"/>
      <c r="I9" s="26"/>
    </row>
    <row r="10" spans="1:13" customFormat="1" ht="15" x14ac:dyDescent="0.2">
      <c r="A10" s="65">
        <v>2</v>
      </c>
      <c r="B10" s="26"/>
      <c r="C10" s="26"/>
      <c r="D10" s="26"/>
      <c r="E10" s="26"/>
      <c r="F10" s="197"/>
      <c r="G10" s="197"/>
      <c r="H10" s="197"/>
      <c r="I10" s="26"/>
    </row>
    <row r="11" spans="1:13" customFormat="1" ht="15" x14ac:dyDescent="0.2">
      <c r="A11" s="65">
        <v>3</v>
      </c>
      <c r="B11" s="26"/>
      <c r="C11" s="26"/>
      <c r="D11" s="26"/>
      <c r="E11" s="26"/>
      <c r="F11" s="197"/>
      <c r="G11" s="197"/>
      <c r="H11" s="197"/>
      <c r="I11" s="26"/>
    </row>
    <row r="12" spans="1:13" customFormat="1" ht="15" x14ac:dyDescent="0.2">
      <c r="A12" s="65">
        <v>4</v>
      </c>
      <c r="B12" s="26"/>
      <c r="C12" s="26"/>
      <c r="D12" s="26"/>
      <c r="E12" s="26"/>
      <c r="F12" s="197"/>
      <c r="G12" s="197"/>
      <c r="H12" s="197"/>
      <c r="I12" s="26"/>
    </row>
    <row r="13" spans="1:13" customFormat="1" ht="15" x14ac:dyDescent="0.2">
      <c r="A13" s="65">
        <v>5</v>
      </c>
      <c r="B13" s="26"/>
      <c r="C13" s="26"/>
      <c r="D13" s="26"/>
      <c r="E13" s="26"/>
      <c r="F13" s="197"/>
      <c r="G13" s="197"/>
      <c r="H13" s="197"/>
      <c r="I13" s="26"/>
    </row>
    <row r="14" spans="1:13" customFormat="1" ht="15" x14ac:dyDescent="0.2">
      <c r="A14" s="65">
        <v>6</v>
      </c>
      <c r="B14" s="26"/>
      <c r="C14" s="26"/>
      <c r="D14" s="26"/>
      <c r="E14" s="26"/>
      <c r="F14" s="197"/>
      <c r="G14" s="197"/>
      <c r="H14" s="197"/>
      <c r="I14" s="26"/>
    </row>
    <row r="15" spans="1:13" customFormat="1" ht="15" x14ac:dyDescent="0.2">
      <c r="A15" s="65">
        <v>7</v>
      </c>
      <c r="B15" s="26"/>
      <c r="C15" s="26"/>
      <c r="D15" s="26"/>
      <c r="E15" s="26"/>
      <c r="F15" s="197"/>
      <c r="G15" s="197"/>
      <c r="H15" s="197"/>
      <c r="I15" s="26"/>
    </row>
    <row r="16" spans="1:13" customFormat="1" ht="15" x14ac:dyDescent="0.2">
      <c r="A16" s="65">
        <v>8</v>
      </c>
      <c r="B16" s="26"/>
      <c r="C16" s="26"/>
      <c r="D16" s="26"/>
      <c r="E16" s="26"/>
      <c r="F16" s="197"/>
      <c r="G16" s="197"/>
      <c r="H16" s="197"/>
      <c r="I16" s="26"/>
    </row>
    <row r="17" spans="1:9" customFormat="1" ht="15" x14ac:dyDescent="0.2">
      <c r="A17" s="65">
        <v>9</v>
      </c>
      <c r="B17" s="26"/>
      <c r="C17" s="26"/>
      <c r="D17" s="26"/>
      <c r="E17" s="26"/>
      <c r="F17" s="197"/>
      <c r="G17" s="197"/>
      <c r="H17" s="197"/>
      <c r="I17" s="26"/>
    </row>
    <row r="18" spans="1:9" customFormat="1" ht="15" x14ac:dyDescent="0.2">
      <c r="A18" s="65">
        <v>10</v>
      </c>
      <c r="B18" s="26"/>
      <c r="C18" s="26"/>
      <c r="D18" s="26"/>
      <c r="E18" s="26"/>
      <c r="F18" s="197"/>
      <c r="G18" s="197"/>
      <c r="H18" s="197"/>
      <c r="I18" s="26"/>
    </row>
    <row r="19" spans="1:9" customFormat="1" ht="15" x14ac:dyDescent="0.2">
      <c r="A19" s="65">
        <v>11</v>
      </c>
      <c r="B19" s="26"/>
      <c r="C19" s="26"/>
      <c r="D19" s="26"/>
      <c r="E19" s="26"/>
      <c r="F19" s="197"/>
      <c r="G19" s="197"/>
      <c r="H19" s="197"/>
      <c r="I19" s="26"/>
    </row>
    <row r="20" spans="1:9" customFormat="1" ht="15" x14ac:dyDescent="0.2">
      <c r="A20" s="65">
        <v>12</v>
      </c>
      <c r="B20" s="26"/>
      <c r="C20" s="26"/>
      <c r="D20" s="26"/>
      <c r="E20" s="26"/>
      <c r="F20" s="197"/>
      <c r="G20" s="197"/>
      <c r="H20" s="197"/>
      <c r="I20" s="26"/>
    </row>
    <row r="21" spans="1:9" customFormat="1" ht="15" x14ac:dyDescent="0.2">
      <c r="A21" s="65">
        <v>13</v>
      </c>
      <c r="B21" s="26"/>
      <c r="C21" s="26"/>
      <c r="D21" s="26"/>
      <c r="E21" s="26"/>
      <c r="F21" s="197"/>
      <c r="G21" s="197"/>
      <c r="H21" s="197"/>
      <c r="I21" s="26"/>
    </row>
    <row r="22" spans="1:9" customFormat="1" ht="15" x14ac:dyDescent="0.2">
      <c r="A22" s="65">
        <v>14</v>
      </c>
      <c r="B22" s="26"/>
      <c r="C22" s="26"/>
      <c r="D22" s="26"/>
      <c r="E22" s="26"/>
      <c r="F22" s="197"/>
      <c r="G22" s="197"/>
      <c r="H22" s="197"/>
      <c r="I22" s="26"/>
    </row>
    <row r="23" spans="1:9" customFormat="1" ht="15" x14ac:dyDescent="0.2">
      <c r="A23" s="65">
        <v>15</v>
      </c>
      <c r="B23" s="26"/>
      <c r="C23" s="26"/>
      <c r="D23" s="26"/>
      <c r="E23" s="26"/>
      <c r="F23" s="197"/>
      <c r="G23" s="197"/>
      <c r="H23" s="197"/>
      <c r="I23" s="26"/>
    </row>
    <row r="24" spans="1:9" customFormat="1" ht="15" x14ac:dyDescent="0.2">
      <c r="A24" s="65">
        <v>16</v>
      </c>
      <c r="B24" s="26"/>
      <c r="C24" s="26"/>
      <c r="D24" s="26"/>
      <c r="E24" s="26"/>
      <c r="F24" s="197"/>
      <c r="G24" s="197"/>
      <c r="H24" s="197"/>
      <c r="I24" s="26"/>
    </row>
    <row r="25" spans="1:9" customFormat="1" ht="15" x14ac:dyDescent="0.2">
      <c r="A25" s="65">
        <v>17</v>
      </c>
      <c r="B25" s="26"/>
      <c r="C25" s="26"/>
      <c r="D25" s="26"/>
      <c r="E25" s="26"/>
      <c r="F25" s="197"/>
      <c r="G25" s="197"/>
      <c r="H25" s="197"/>
      <c r="I25" s="26"/>
    </row>
    <row r="26" spans="1:9" customFormat="1" ht="15" x14ac:dyDescent="0.2">
      <c r="A26" s="65">
        <v>18</v>
      </c>
      <c r="B26" s="26"/>
      <c r="C26" s="26"/>
      <c r="D26" s="26"/>
      <c r="E26" s="26"/>
      <c r="F26" s="197"/>
      <c r="G26" s="197"/>
      <c r="H26" s="197"/>
      <c r="I26" s="26"/>
    </row>
    <row r="27" spans="1:9" customFormat="1" ht="15" x14ac:dyDescent="0.2">
      <c r="A27" s="65" t="s">
        <v>261</v>
      </c>
      <c r="B27" s="26"/>
      <c r="C27" s="26"/>
      <c r="D27" s="26"/>
      <c r="E27" s="26"/>
      <c r="F27" s="197"/>
      <c r="G27" s="197"/>
      <c r="H27" s="197"/>
      <c r="I27" s="26"/>
    </row>
    <row r="28" spans="1:9" x14ac:dyDescent="0.2">
      <c r="A28" s="203"/>
      <c r="B28" s="203"/>
      <c r="C28" s="203"/>
      <c r="D28" s="203"/>
      <c r="E28" s="203"/>
      <c r="F28" s="203"/>
      <c r="G28" s="203"/>
      <c r="H28" s="203"/>
      <c r="I28" s="203"/>
    </row>
    <row r="29" spans="1:9" x14ac:dyDescent="0.2">
      <c r="A29" s="203"/>
      <c r="B29" s="203"/>
      <c r="C29" s="203"/>
      <c r="D29" s="203"/>
      <c r="E29" s="203"/>
      <c r="F29" s="203"/>
      <c r="G29" s="203"/>
      <c r="H29" s="203"/>
      <c r="I29" s="203"/>
    </row>
    <row r="30" spans="1:9" x14ac:dyDescent="0.2">
      <c r="A30" s="204"/>
      <c r="B30" s="203"/>
      <c r="C30" s="203"/>
      <c r="D30" s="203"/>
      <c r="E30" s="203"/>
      <c r="F30" s="203"/>
      <c r="G30" s="203"/>
      <c r="H30" s="203"/>
      <c r="I30" s="203"/>
    </row>
    <row r="31" spans="1:9" ht="15" x14ac:dyDescent="0.3">
      <c r="A31" s="177"/>
      <c r="B31" s="179" t="s">
        <v>96</v>
      </c>
      <c r="C31" s="177"/>
      <c r="D31" s="177"/>
      <c r="E31" s="180"/>
      <c r="F31" s="177"/>
      <c r="G31" s="177"/>
      <c r="H31" s="177"/>
      <c r="I31" s="177"/>
    </row>
    <row r="32" spans="1:9" ht="15" x14ac:dyDescent="0.3">
      <c r="A32" s="177"/>
      <c r="B32" s="177"/>
      <c r="C32" s="181"/>
      <c r="D32" s="177"/>
      <c r="F32" s="181"/>
      <c r="G32" s="208"/>
    </row>
    <row r="33" spans="2:6" ht="15" x14ac:dyDescent="0.3">
      <c r="B33" s="177"/>
      <c r="C33" s="183" t="s">
        <v>251</v>
      </c>
      <c r="D33" s="177"/>
      <c r="F33" s="184" t="s">
        <v>256</v>
      </c>
    </row>
    <row r="34" spans="2:6" ht="15" x14ac:dyDescent="0.3">
      <c r="B34" s="177"/>
      <c r="C34" s="185" t="s">
        <v>127</v>
      </c>
      <c r="D34" s="177"/>
      <c r="F34" s="177" t="s">
        <v>252</v>
      </c>
    </row>
    <row r="35" spans="2:6" ht="15" x14ac:dyDescent="0.3">
      <c r="B35" s="177"/>
      <c r="C35" s="185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51"/>
  <sheetViews>
    <sheetView view="pageBreakPreview" zoomScale="80" zoomScaleNormal="100" zoomScaleSheetLayoutView="80" workbookViewId="0">
      <selection activeCell="F50" sqref="F50"/>
    </sheetView>
  </sheetViews>
  <sheetFormatPr defaultRowHeight="15" x14ac:dyDescent="0.3"/>
  <cols>
    <col min="1" max="1" width="10" style="177" customWidth="1"/>
    <col min="2" max="2" width="20.28515625" style="177" customWidth="1"/>
    <col min="3" max="3" width="30" style="177" customWidth="1"/>
    <col min="4" max="4" width="29" style="177" customWidth="1"/>
    <col min="5" max="5" width="22.5703125" style="177" customWidth="1"/>
    <col min="6" max="6" width="20" style="177" customWidth="1"/>
    <col min="7" max="7" width="29.28515625" style="177" customWidth="1"/>
    <col min="8" max="8" width="27.140625" style="177" customWidth="1"/>
    <col min="9" max="9" width="26.42578125" style="177" customWidth="1"/>
    <col min="10" max="10" width="0.5703125" style="177" customWidth="1"/>
    <col min="11" max="16384" width="9.140625" style="177"/>
  </cols>
  <sheetData>
    <row r="1" spans="1:10" x14ac:dyDescent="0.3">
      <c r="A1" s="72" t="s">
        <v>362</v>
      </c>
      <c r="B1" s="74"/>
      <c r="C1" s="74"/>
      <c r="D1" s="74"/>
      <c r="E1" s="74"/>
      <c r="F1" s="74"/>
      <c r="G1" s="74"/>
      <c r="H1" s="74"/>
      <c r="I1" s="156" t="s">
        <v>186</v>
      </c>
      <c r="J1" s="157"/>
    </row>
    <row r="2" spans="1:10" x14ac:dyDescent="0.3">
      <c r="A2" s="74" t="s">
        <v>128</v>
      </c>
      <c r="B2" s="74"/>
      <c r="C2" s="74"/>
      <c r="D2" s="74"/>
      <c r="E2" s="74"/>
      <c r="F2" s="74"/>
      <c r="G2" s="74"/>
      <c r="H2" s="74"/>
      <c r="I2" s="158" t="str">
        <f>'ფორმა N1'!L2</f>
        <v>01/09 - 13/11- 2020</v>
      </c>
      <c r="J2" s="157"/>
    </row>
    <row r="3" spans="1:10" x14ac:dyDescent="0.3">
      <c r="A3" s="74"/>
      <c r="B3" s="74"/>
      <c r="C3" s="74"/>
      <c r="D3" s="74"/>
      <c r="E3" s="74"/>
      <c r="F3" s="74"/>
      <c r="G3" s="74"/>
      <c r="H3" s="74"/>
      <c r="I3" s="100"/>
      <c r="J3" s="157"/>
    </row>
    <row r="4" spans="1:10" x14ac:dyDescent="0.3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 x14ac:dyDescent="0.3">
      <c r="A5" s="199" t="str">
        <f>'ფორმა N1'!A5</f>
        <v>საქართველოს მწვანეთა პარტია</v>
      </c>
      <c r="B5" s="199"/>
      <c r="C5" s="199"/>
      <c r="D5" s="199"/>
      <c r="E5" s="199"/>
      <c r="F5" s="199"/>
      <c r="G5" s="199"/>
      <c r="H5" s="199"/>
      <c r="I5" s="199"/>
      <c r="J5" s="184"/>
    </row>
    <row r="6" spans="1:10" x14ac:dyDescent="0.3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 x14ac:dyDescent="0.3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 x14ac:dyDescent="0.3">
      <c r="A8" s="159" t="s">
        <v>64</v>
      </c>
      <c r="B8" s="347" t="s">
        <v>344</v>
      </c>
      <c r="C8" s="348" t="s">
        <v>381</v>
      </c>
      <c r="D8" s="348" t="s">
        <v>382</v>
      </c>
      <c r="E8" s="348" t="s">
        <v>345</v>
      </c>
      <c r="F8" s="348" t="s">
        <v>358</v>
      </c>
      <c r="G8" s="348" t="s">
        <v>359</v>
      </c>
      <c r="H8" s="348" t="s">
        <v>383</v>
      </c>
      <c r="I8" s="160" t="s">
        <v>360</v>
      </c>
      <c r="J8" s="103"/>
    </row>
    <row r="9" spans="1:10" x14ac:dyDescent="0.3">
      <c r="A9" s="162">
        <v>1</v>
      </c>
      <c r="B9" s="190"/>
      <c r="C9" s="167"/>
      <c r="D9" s="167"/>
      <c r="E9" s="166"/>
      <c r="F9" s="166"/>
      <c r="G9" s="166"/>
      <c r="H9" s="166"/>
      <c r="I9" s="166"/>
      <c r="J9" s="103"/>
    </row>
    <row r="10" spans="1:10" x14ac:dyDescent="0.3">
      <c r="A10" s="162">
        <v>2</v>
      </c>
      <c r="B10" s="190"/>
      <c r="C10" s="167"/>
      <c r="D10" s="167"/>
      <c r="E10" s="166"/>
      <c r="F10" s="166"/>
      <c r="G10" s="166"/>
      <c r="H10" s="166"/>
      <c r="I10" s="166"/>
      <c r="J10" s="103"/>
    </row>
    <row r="11" spans="1:10" x14ac:dyDescent="0.3">
      <c r="A11" s="162">
        <v>3</v>
      </c>
      <c r="B11" s="190"/>
      <c r="C11" s="167"/>
      <c r="D11" s="167"/>
      <c r="E11" s="166"/>
      <c r="F11" s="166"/>
      <c r="G11" s="166"/>
      <c r="H11" s="166"/>
      <c r="I11" s="166"/>
      <c r="J11" s="103"/>
    </row>
    <row r="12" spans="1:10" x14ac:dyDescent="0.3">
      <c r="A12" s="162">
        <v>4</v>
      </c>
      <c r="B12" s="190"/>
      <c r="C12" s="167"/>
      <c r="D12" s="167"/>
      <c r="E12" s="166"/>
      <c r="F12" s="166"/>
      <c r="G12" s="166"/>
      <c r="H12" s="166"/>
      <c r="I12" s="166"/>
      <c r="J12" s="103"/>
    </row>
    <row r="13" spans="1:10" x14ac:dyDescent="0.3">
      <c r="A13" s="162">
        <v>5</v>
      </c>
      <c r="B13" s="190"/>
      <c r="C13" s="167"/>
      <c r="D13" s="167"/>
      <c r="E13" s="166"/>
      <c r="F13" s="166"/>
      <c r="G13" s="166"/>
      <c r="H13" s="166"/>
      <c r="I13" s="166"/>
      <c r="J13" s="103"/>
    </row>
    <row r="14" spans="1:10" x14ac:dyDescent="0.3">
      <c r="A14" s="162">
        <v>6</v>
      </c>
      <c r="B14" s="190"/>
      <c r="C14" s="167"/>
      <c r="D14" s="167"/>
      <c r="E14" s="166"/>
      <c r="F14" s="166"/>
      <c r="G14" s="166"/>
      <c r="H14" s="166"/>
      <c r="I14" s="166"/>
      <c r="J14" s="103"/>
    </row>
    <row r="15" spans="1:10" x14ac:dyDescent="0.3">
      <c r="A15" s="162">
        <v>7</v>
      </c>
      <c r="B15" s="190"/>
      <c r="C15" s="167"/>
      <c r="D15" s="167"/>
      <c r="E15" s="166"/>
      <c r="F15" s="166"/>
      <c r="G15" s="166"/>
      <c r="H15" s="166"/>
      <c r="I15" s="166"/>
      <c r="J15" s="103"/>
    </row>
    <row r="16" spans="1:10" x14ac:dyDescent="0.3">
      <c r="A16" s="162">
        <v>8</v>
      </c>
      <c r="B16" s="190"/>
      <c r="C16" s="167"/>
      <c r="D16" s="167"/>
      <c r="E16" s="166"/>
      <c r="F16" s="166"/>
      <c r="G16" s="166"/>
      <c r="H16" s="166"/>
      <c r="I16" s="166"/>
      <c r="J16" s="103"/>
    </row>
    <row r="17" spans="1:10" x14ac:dyDescent="0.3">
      <c r="A17" s="162">
        <v>9</v>
      </c>
      <c r="B17" s="190"/>
      <c r="C17" s="167"/>
      <c r="D17" s="167"/>
      <c r="E17" s="166"/>
      <c r="F17" s="166"/>
      <c r="G17" s="166"/>
      <c r="H17" s="166"/>
      <c r="I17" s="166"/>
      <c r="J17" s="103"/>
    </row>
    <row r="18" spans="1:10" x14ac:dyDescent="0.3">
      <c r="A18" s="162">
        <v>10</v>
      </c>
      <c r="B18" s="190"/>
      <c r="C18" s="167"/>
      <c r="D18" s="167"/>
      <c r="E18" s="166"/>
      <c r="F18" s="166"/>
      <c r="G18" s="166"/>
      <c r="H18" s="166"/>
      <c r="I18" s="166"/>
      <c r="J18" s="103"/>
    </row>
    <row r="19" spans="1:10" x14ac:dyDescent="0.3">
      <c r="A19" s="162">
        <v>11</v>
      </c>
      <c r="B19" s="190"/>
      <c r="C19" s="167"/>
      <c r="D19" s="167"/>
      <c r="E19" s="166"/>
      <c r="F19" s="166"/>
      <c r="G19" s="166"/>
      <c r="H19" s="166"/>
      <c r="I19" s="166"/>
      <c r="J19" s="103"/>
    </row>
    <row r="20" spans="1:10" x14ac:dyDescent="0.3">
      <c r="A20" s="162">
        <v>12</v>
      </c>
      <c r="B20" s="190"/>
      <c r="C20" s="167"/>
      <c r="D20" s="167"/>
      <c r="E20" s="166"/>
      <c r="F20" s="166"/>
      <c r="G20" s="166"/>
      <c r="H20" s="166"/>
      <c r="I20" s="166"/>
      <c r="J20" s="103"/>
    </row>
    <row r="21" spans="1:10" x14ac:dyDescent="0.3">
      <c r="A21" s="162">
        <v>13</v>
      </c>
      <c r="B21" s="190"/>
      <c r="C21" s="167"/>
      <c r="D21" s="167"/>
      <c r="E21" s="166"/>
      <c r="F21" s="166"/>
      <c r="G21" s="166"/>
      <c r="H21" s="166"/>
      <c r="I21" s="166"/>
      <c r="J21" s="103"/>
    </row>
    <row r="22" spans="1:10" x14ac:dyDescent="0.3">
      <c r="A22" s="162">
        <v>14</v>
      </c>
      <c r="B22" s="190"/>
      <c r="C22" s="167"/>
      <c r="D22" s="167"/>
      <c r="E22" s="166"/>
      <c r="F22" s="166"/>
      <c r="G22" s="166"/>
      <c r="H22" s="166"/>
      <c r="I22" s="166"/>
      <c r="J22" s="103"/>
    </row>
    <row r="23" spans="1:10" x14ac:dyDescent="0.3">
      <c r="A23" s="162">
        <v>15</v>
      </c>
      <c r="B23" s="190"/>
      <c r="C23" s="167"/>
      <c r="D23" s="167"/>
      <c r="E23" s="166"/>
      <c r="F23" s="166"/>
      <c r="G23" s="166"/>
      <c r="H23" s="166"/>
      <c r="I23" s="166"/>
      <c r="J23" s="103"/>
    </row>
    <row r="24" spans="1:10" x14ac:dyDescent="0.3">
      <c r="A24" s="162">
        <v>16</v>
      </c>
      <c r="B24" s="190"/>
      <c r="C24" s="167"/>
      <c r="D24" s="167"/>
      <c r="E24" s="166"/>
      <c r="F24" s="166"/>
      <c r="G24" s="166"/>
      <c r="H24" s="166"/>
      <c r="I24" s="166"/>
      <c r="J24" s="103"/>
    </row>
    <row r="25" spans="1:10" x14ac:dyDescent="0.3">
      <c r="A25" s="162">
        <v>17</v>
      </c>
      <c r="B25" s="190"/>
      <c r="C25" s="167"/>
      <c r="D25" s="167"/>
      <c r="E25" s="166"/>
      <c r="F25" s="166"/>
      <c r="G25" s="166"/>
      <c r="H25" s="166"/>
      <c r="I25" s="166"/>
      <c r="J25" s="103"/>
    </row>
    <row r="26" spans="1:10" x14ac:dyDescent="0.3">
      <c r="A26" s="162">
        <v>18</v>
      </c>
      <c r="B26" s="190"/>
      <c r="C26" s="167"/>
      <c r="D26" s="167"/>
      <c r="E26" s="166"/>
      <c r="F26" s="166"/>
      <c r="G26" s="166"/>
      <c r="H26" s="166"/>
      <c r="I26" s="166"/>
      <c r="J26" s="103"/>
    </row>
    <row r="27" spans="1:10" x14ac:dyDescent="0.3">
      <c r="A27" s="162">
        <v>19</v>
      </c>
      <c r="B27" s="190"/>
      <c r="C27" s="167"/>
      <c r="D27" s="167"/>
      <c r="E27" s="166"/>
      <c r="F27" s="166"/>
      <c r="G27" s="166"/>
      <c r="H27" s="166"/>
      <c r="I27" s="166"/>
      <c r="J27" s="103"/>
    </row>
    <row r="28" spans="1:10" x14ac:dyDescent="0.3">
      <c r="A28" s="162">
        <v>20</v>
      </c>
      <c r="B28" s="190"/>
      <c r="C28" s="167"/>
      <c r="D28" s="167"/>
      <c r="E28" s="166"/>
      <c r="F28" s="166"/>
      <c r="G28" s="166"/>
      <c r="H28" s="166"/>
      <c r="I28" s="166"/>
      <c r="J28" s="103"/>
    </row>
    <row r="29" spans="1:10" x14ac:dyDescent="0.3">
      <c r="A29" s="162">
        <v>21</v>
      </c>
      <c r="B29" s="190"/>
      <c r="C29" s="170"/>
      <c r="D29" s="170"/>
      <c r="E29" s="169"/>
      <c r="F29" s="169"/>
      <c r="G29" s="169"/>
      <c r="H29" s="238"/>
      <c r="I29" s="166"/>
      <c r="J29" s="103"/>
    </row>
    <row r="30" spans="1:10" x14ac:dyDescent="0.3">
      <c r="A30" s="162">
        <v>22</v>
      </c>
      <c r="B30" s="190"/>
      <c r="C30" s="170"/>
      <c r="D30" s="170"/>
      <c r="E30" s="169"/>
      <c r="F30" s="169"/>
      <c r="G30" s="169"/>
      <c r="H30" s="238"/>
      <c r="I30" s="166"/>
      <c r="J30" s="103"/>
    </row>
    <row r="31" spans="1:10" x14ac:dyDescent="0.3">
      <c r="A31" s="162">
        <v>23</v>
      </c>
      <c r="B31" s="190"/>
      <c r="C31" s="170"/>
      <c r="D31" s="170"/>
      <c r="E31" s="169"/>
      <c r="F31" s="169"/>
      <c r="G31" s="169"/>
      <c r="H31" s="238"/>
      <c r="I31" s="166"/>
      <c r="J31" s="103"/>
    </row>
    <row r="32" spans="1:10" x14ac:dyDescent="0.3">
      <c r="A32" s="162">
        <v>24</v>
      </c>
      <c r="B32" s="190"/>
      <c r="C32" s="170"/>
      <c r="D32" s="170"/>
      <c r="E32" s="169"/>
      <c r="F32" s="169"/>
      <c r="G32" s="169"/>
      <c r="H32" s="238"/>
      <c r="I32" s="166"/>
      <c r="J32" s="103"/>
    </row>
    <row r="33" spans="1:12" x14ac:dyDescent="0.3">
      <c r="A33" s="162">
        <v>25</v>
      </c>
      <c r="B33" s="190"/>
      <c r="C33" s="170"/>
      <c r="D33" s="170"/>
      <c r="E33" s="169"/>
      <c r="F33" s="169"/>
      <c r="G33" s="169"/>
      <c r="H33" s="238"/>
      <c r="I33" s="166"/>
      <c r="J33" s="103"/>
    </row>
    <row r="34" spans="1:12" x14ac:dyDescent="0.3">
      <c r="A34" s="162">
        <v>26</v>
      </c>
      <c r="B34" s="190"/>
      <c r="C34" s="170"/>
      <c r="D34" s="170"/>
      <c r="E34" s="169"/>
      <c r="F34" s="169"/>
      <c r="G34" s="169"/>
      <c r="H34" s="238"/>
      <c r="I34" s="166"/>
      <c r="J34" s="103"/>
    </row>
    <row r="35" spans="1:12" x14ac:dyDescent="0.3">
      <c r="A35" s="162">
        <v>27</v>
      </c>
      <c r="B35" s="190"/>
      <c r="C35" s="170"/>
      <c r="D35" s="170"/>
      <c r="E35" s="169"/>
      <c r="F35" s="169"/>
      <c r="G35" s="169"/>
      <c r="H35" s="238"/>
      <c r="I35" s="166"/>
      <c r="J35" s="103"/>
    </row>
    <row r="36" spans="1:12" x14ac:dyDescent="0.3">
      <c r="A36" s="162">
        <v>28</v>
      </c>
      <c r="B36" s="190"/>
      <c r="C36" s="170"/>
      <c r="D36" s="170"/>
      <c r="E36" s="169"/>
      <c r="F36" s="169"/>
      <c r="G36" s="169"/>
      <c r="H36" s="238"/>
      <c r="I36" s="166"/>
      <c r="J36" s="103"/>
    </row>
    <row r="37" spans="1:12" x14ac:dyDescent="0.3">
      <c r="A37" s="162">
        <v>29</v>
      </c>
      <c r="B37" s="190"/>
      <c r="C37" s="170"/>
      <c r="D37" s="170"/>
      <c r="E37" s="169"/>
      <c r="F37" s="169"/>
      <c r="G37" s="169"/>
      <c r="H37" s="238"/>
      <c r="I37" s="166"/>
      <c r="J37" s="103"/>
    </row>
    <row r="38" spans="1:12" x14ac:dyDescent="0.3">
      <c r="A38" s="162" t="s">
        <v>261</v>
      </c>
      <c r="B38" s="190"/>
      <c r="C38" s="170"/>
      <c r="D38" s="170"/>
      <c r="E38" s="169"/>
      <c r="F38" s="169"/>
      <c r="G38" s="239"/>
      <c r="H38" s="248" t="s">
        <v>374</v>
      </c>
      <c r="I38" s="352">
        <f>SUM(I9:I37)</f>
        <v>0</v>
      </c>
      <c r="J38" s="103"/>
    </row>
    <row r="40" spans="1:12" x14ac:dyDescent="0.3">
      <c r="A40" s="177" t="s">
        <v>396</v>
      </c>
    </row>
    <row r="42" spans="1:12" x14ac:dyDescent="0.3">
      <c r="B42" s="179" t="s">
        <v>96</v>
      </c>
      <c r="F42" s="180"/>
    </row>
    <row r="43" spans="1:12" x14ac:dyDescent="0.3">
      <c r="F43" s="178"/>
      <c r="I43" s="178"/>
      <c r="J43" s="178"/>
      <c r="K43" s="178"/>
      <c r="L43" s="178"/>
    </row>
    <row r="44" spans="1:12" x14ac:dyDescent="0.3">
      <c r="C44" s="181"/>
      <c r="F44" s="181"/>
      <c r="G44" s="181"/>
      <c r="H44" s="184"/>
      <c r="I44" s="182"/>
      <c r="J44" s="178"/>
      <c r="K44" s="178"/>
      <c r="L44" s="178"/>
    </row>
    <row r="45" spans="1:12" x14ac:dyDescent="0.3">
      <c r="A45" s="178"/>
      <c r="C45" s="183" t="s">
        <v>251</v>
      </c>
      <c r="F45" s="184" t="s">
        <v>256</v>
      </c>
      <c r="G45" s="183"/>
      <c r="H45" s="183"/>
      <c r="I45" s="182"/>
      <c r="J45" s="178"/>
      <c r="K45" s="178"/>
      <c r="L45" s="178"/>
    </row>
    <row r="46" spans="1:12" x14ac:dyDescent="0.3">
      <c r="A46" s="178"/>
      <c r="C46" s="185" t="s">
        <v>127</v>
      </c>
      <c r="F46" s="177" t="s">
        <v>252</v>
      </c>
      <c r="I46" s="178"/>
      <c r="J46" s="178"/>
      <c r="K46" s="178"/>
      <c r="L46" s="178"/>
    </row>
    <row r="47" spans="1:12" s="178" customFormat="1" x14ac:dyDescent="0.3">
      <c r="B47" s="177"/>
      <c r="C47" s="185"/>
      <c r="G47" s="185"/>
      <c r="H47" s="185"/>
    </row>
    <row r="48" spans="1:12" s="178" customFormat="1" ht="12.75" x14ac:dyDescent="0.2"/>
    <row r="49" s="178" customFormat="1" ht="12.75" x14ac:dyDescent="0.2"/>
    <row r="50" s="178" customFormat="1" ht="12.75" x14ac:dyDescent="0.2"/>
    <row r="51" s="178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 xr:uid="{00000000-0002-0000-1100-000000000000}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34"/>
  <sheetViews>
    <sheetView view="pageBreakPreview" zoomScaleNormal="100" zoomScaleSheetLayoutView="100" workbookViewId="0">
      <selection activeCell="F50" sqref="F50"/>
    </sheetView>
  </sheetViews>
  <sheetFormatPr defaultRowHeight="12.75" x14ac:dyDescent="0.2"/>
  <cols>
    <col min="1" max="1" width="7.28515625" style="193" customWidth="1"/>
    <col min="2" max="2" width="57.28515625" style="193" customWidth="1"/>
    <col min="3" max="3" width="24.140625" style="193" customWidth="1"/>
    <col min="4" max="16384" width="9.140625" style="193"/>
  </cols>
  <sheetData>
    <row r="1" spans="1:3" s="6" customFormat="1" ht="18.75" customHeight="1" x14ac:dyDescent="0.3">
      <c r="A1" s="484" t="s">
        <v>460</v>
      </c>
      <c r="B1" s="484"/>
      <c r="C1" s="357" t="s">
        <v>97</v>
      </c>
    </row>
    <row r="2" spans="1:3" s="6" customFormat="1" ht="15" x14ac:dyDescent="0.3">
      <c r="A2" s="484"/>
      <c r="B2" s="484"/>
      <c r="C2" s="354" t="str">
        <f>'ფორმა N1'!L2</f>
        <v>01/09 - 13/11- 2020</v>
      </c>
    </row>
    <row r="3" spans="1:3" s="6" customFormat="1" ht="15" x14ac:dyDescent="0.3">
      <c r="A3" s="390" t="s">
        <v>128</v>
      </c>
      <c r="B3" s="355"/>
      <c r="C3" s="356"/>
    </row>
    <row r="4" spans="1:3" s="6" customFormat="1" ht="15" x14ac:dyDescent="0.3">
      <c r="A4" s="112"/>
      <c r="B4" s="355"/>
      <c r="C4" s="356"/>
    </row>
    <row r="5" spans="1:3" s="21" customFormat="1" ht="15" x14ac:dyDescent="0.3">
      <c r="A5" s="485" t="s">
        <v>257</v>
      </c>
      <c r="B5" s="485"/>
      <c r="C5" s="112"/>
    </row>
    <row r="6" spans="1:3" s="21" customFormat="1" ht="15" x14ac:dyDescent="0.3">
      <c r="A6" s="486" t="str">
        <f>'ფორმა N1'!A5</f>
        <v>საქართველოს მწვანეთა პარტია</v>
      </c>
      <c r="B6" s="486"/>
      <c r="C6" s="112"/>
    </row>
    <row r="7" spans="1:3" x14ac:dyDescent="0.2">
      <c r="A7" s="391"/>
      <c r="B7" s="391"/>
      <c r="C7" s="391"/>
    </row>
    <row r="8" spans="1:3" x14ac:dyDescent="0.2">
      <c r="A8" s="391"/>
      <c r="B8" s="391"/>
      <c r="C8" s="391"/>
    </row>
    <row r="9" spans="1:3" ht="30" customHeight="1" x14ac:dyDescent="0.2">
      <c r="A9" s="392" t="s">
        <v>64</v>
      </c>
      <c r="B9" s="392" t="s">
        <v>11</v>
      </c>
      <c r="C9" s="393" t="s">
        <v>9</v>
      </c>
    </row>
    <row r="10" spans="1:3" ht="15" x14ac:dyDescent="0.3">
      <c r="A10" s="415">
        <v>1</v>
      </c>
      <c r="B10" s="416" t="s">
        <v>57</v>
      </c>
      <c r="C10" s="417">
        <f>'ფორმა N4'!D9+'ფორმა N5'!D9</f>
        <v>36909.879999999997</v>
      </c>
    </row>
    <row r="11" spans="1:3" ht="15" x14ac:dyDescent="0.3">
      <c r="A11" s="418">
        <v>1.1000000000000001</v>
      </c>
      <c r="B11" s="416" t="s">
        <v>461</v>
      </c>
      <c r="C11" s="416">
        <f>'ფორმა N4'!D37+'ფორმა N5'!D37</f>
        <v>36881.43</v>
      </c>
    </row>
    <row r="12" spans="1:3" ht="15" x14ac:dyDescent="0.3">
      <c r="A12" s="419" t="s">
        <v>30</v>
      </c>
      <c r="B12" s="416" t="s">
        <v>462</v>
      </c>
      <c r="C12" s="416">
        <f>'ფორმა N4'!D38+'ფორმა N5'!D38</f>
        <v>0</v>
      </c>
    </row>
    <row r="13" spans="1:3" ht="15" x14ac:dyDescent="0.3">
      <c r="A13" s="418">
        <v>1.2</v>
      </c>
      <c r="B13" s="416" t="s">
        <v>58</v>
      </c>
      <c r="C13" s="416">
        <f>'ფორმა N4'!D10+'ფორმა N5'!D10</f>
        <v>0</v>
      </c>
    </row>
    <row r="14" spans="1:3" ht="15" x14ac:dyDescent="0.3">
      <c r="A14" s="418">
        <v>1.3</v>
      </c>
      <c r="B14" s="416" t="s">
        <v>463</v>
      </c>
      <c r="C14" s="416">
        <f>'ფორმა N4'!D15+'ფორმა N5'!D15</f>
        <v>0</v>
      </c>
    </row>
    <row r="15" spans="1:3" ht="15" x14ac:dyDescent="0.2">
      <c r="A15" s="483"/>
      <c r="B15" s="483"/>
      <c r="C15" s="483"/>
    </row>
    <row r="16" spans="1:3" ht="30" customHeight="1" x14ac:dyDescent="0.2">
      <c r="A16" s="392" t="s">
        <v>64</v>
      </c>
      <c r="B16" s="392" t="s">
        <v>232</v>
      </c>
      <c r="C16" s="393" t="s">
        <v>67</v>
      </c>
    </row>
    <row r="17" spans="1:4" ht="15" x14ac:dyDescent="0.3">
      <c r="A17" s="394">
        <v>2</v>
      </c>
      <c r="B17" s="395" t="s">
        <v>464</v>
      </c>
      <c r="C17" s="420">
        <f>'ფორმა N2'!D9+'ფორმა N2'!C26+'ფორმა N3'!D9+'ფორმა N3'!C26</f>
        <v>37060</v>
      </c>
    </row>
    <row r="18" spans="1:4" ht="15" x14ac:dyDescent="0.3">
      <c r="A18" s="397">
        <v>2.1</v>
      </c>
      <c r="B18" s="395" t="s">
        <v>465</v>
      </c>
      <c r="C18" s="421">
        <f>'ფორმა N2'!D17+'ფორმა N3'!D17</f>
        <v>0</v>
      </c>
    </row>
    <row r="19" spans="1:4" ht="15" x14ac:dyDescent="0.3">
      <c r="A19" s="397">
        <v>2.2000000000000002</v>
      </c>
      <c r="B19" s="395" t="s">
        <v>466</v>
      </c>
      <c r="C19" s="421">
        <f>'ფორმა N2'!D18+'ფორმა N3'!D18</f>
        <v>0</v>
      </c>
    </row>
    <row r="20" spans="1:4" ht="15" x14ac:dyDescent="0.3">
      <c r="A20" s="397">
        <v>2.2999999999999998</v>
      </c>
      <c r="B20" s="395" t="s">
        <v>467</v>
      </c>
      <c r="C20" s="422">
        <f>SUM(C21:C25)</f>
        <v>37060</v>
      </c>
    </row>
    <row r="21" spans="1:4" ht="15" x14ac:dyDescent="0.3">
      <c r="A21" s="396" t="s">
        <v>468</v>
      </c>
      <c r="B21" s="398" t="s">
        <v>469</v>
      </c>
      <c r="C21" s="421">
        <f>'ფორმა N2'!D13+'ფორმა N3'!D13</f>
        <v>36660</v>
      </c>
    </row>
    <row r="22" spans="1:4" ht="15" x14ac:dyDescent="0.3">
      <c r="A22" s="396" t="s">
        <v>470</v>
      </c>
      <c r="B22" s="398" t="s">
        <v>471</v>
      </c>
      <c r="C22" s="421">
        <f>'ფორმა N2'!C27+'ფორმა N3'!C27</f>
        <v>0</v>
      </c>
    </row>
    <row r="23" spans="1:4" ht="15" x14ac:dyDescent="0.3">
      <c r="A23" s="396" t="s">
        <v>472</v>
      </c>
      <c r="B23" s="398" t="s">
        <v>473</v>
      </c>
      <c r="C23" s="421">
        <f>'ფორმა N2'!D14+'ფორმა N3'!D14</f>
        <v>400</v>
      </c>
    </row>
    <row r="24" spans="1:4" ht="15" x14ac:dyDescent="0.3">
      <c r="A24" s="396" t="s">
        <v>474</v>
      </c>
      <c r="B24" s="398" t="s">
        <v>475</v>
      </c>
      <c r="C24" s="421">
        <f>'ფორმა N2'!C31+'ფორმა N3'!C31</f>
        <v>0</v>
      </c>
    </row>
    <row r="25" spans="1:4" ht="15" x14ac:dyDescent="0.3">
      <c r="A25" s="396" t="s">
        <v>476</v>
      </c>
      <c r="B25" s="398" t="s">
        <v>477</v>
      </c>
      <c r="C25" s="421">
        <f>'ფორმა N2'!D11+'ფორმა N3'!D11</f>
        <v>0</v>
      </c>
    </row>
    <row r="26" spans="1:4" ht="15" x14ac:dyDescent="0.3">
      <c r="A26" s="405"/>
      <c r="B26" s="404"/>
      <c r="C26" s="403"/>
    </row>
    <row r="27" spans="1:4" ht="15" x14ac:dyDescent="0.3">
      <c r="A27" s="405"/>
      <c r="B27" s="404"/>
      <c r="C27" s="403"/>
    </row>
    <row r="28" spans="1:4" ht="15" x14ac:dyDescent="0.3">
      <c r="A28" s="21"/>
      <c r="B28" s="21"/>
      <c r="C28" s="423"/>
      <c r="D28" s="402"/>
    </row>
    <row r="29" spans="1:4" ht="15" x14ac:dyDescent="0.3">
      <c r="A29" s="191" t="s">
        <v>96</v>
      </c>
      <c r="B29" s="21"/>
      <c r="C29" s="21"/>
      <c r="D29" s="402"/>
    </row>
    <row r="30" spans="1:4" ht="15" x14ac:dyDescent="0.3">
      <c r="A30" s="21"/>
      <c r="B30" s="21"/>
      <c r="C30" s="21"/>
      <c r="D30" s="402"/>
    </row>
    <row r="31" spans="1:4" ht="15" x14ac:dyDescent="0.3">
      <c r="A31" s="21"/>
      <c r="B31" s="21"/>
      <c r="C31" s="21"/>
      <c r="D31" s="401"/>
    </row>
    <row r="32" spans="1:4" ht="15" x14ac:dyDescent="0.3">
      <c r="B32" s="191" t="s">
        <v>254</v>
      </c>
      <c r="C32" s="21"/>
      <c r="D32" s="401"/>
    </row>
    <row r="33" spans="2:4" ht="15" x14ac:dyDescent="0.3">
      <c r="B33" s="21" t="s">
        <v>253</v>
      </c>
      <c r="C33" s="21"/>
      <c r="D33" s="401"/>
    </row>
    <row r="34" spans="2:4" x14ac:dyDescent="0.2">
      <c r="B34" s="400" t="s">
        <v>127</v>
      </c>
      <c r="D34" s="399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xr:uid="{00000000-0002-0000-1200-000000000000}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46"/>
  <sheetViews>
    <sheetView showGridLines="0" view="pageBreakPreview" topLeftCell="A20" zoomScale="80" zoomScaleNormal="100" zoomScaleSheetLayoutView="80" workbookViewId="0">
      <selection activeCell="F50" sqref="F50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2" t="s">
        <v>284</v>
      </c>
      <c r="B1" s="74"/>
      <c r="C1" s="463" t="s">
        <v>97</v>
      </c>
      <c r="D1" s="463"/>
      <c r="E1" s="106"/>
    </row>
    <row r="2" spans="1:7" x14ac:dyDescent="0.3">
      <c r="A2" s="74" t="s">
        <v>128</v>
      </c>
      <c r="B2" s="74"/>
      <c r="C2" s="461" t="str">
        <f>'ფორმა N1'!L2</f>
        <v>01/09 - 13/11- 2020</v>
      </c>
      <c r="D2" s="462"/>
      <c r="E2" s="106"/>
    </row>
    <row r="3" spans="1:7" x14ac:dyDescent="0.3">
      <c r="A3" s="72"/>
      <c r="B3" s="74"/>
      <c r="C3" s="73"/>
      <c r="D3" s="73"/>
      <c r="E3" s="106"/>
    </row>
    <row r="4" spans="1:7" x14ac:dyDescent="0.3">
      <c r="A4" s="75" t="s">
        <v>257</v>
      </c>
      <c r="B4" s="100"/>
      <c r="C4" s="101"/>
      <c r="D4" s="74"/>
      <c r="E4" s="106"/>
    </row>
    <row r="5" spans="1:7" x14ac:dyDescent="0.3">
      <c r="A5" s="215" t="str">
        <f>'ფორმა N1'!A5</f>
        <v>საქართველოს მწვანეთა პარტია</v>
      </c>
      <c r="B5" s="12"/>
      <c r="C5" s="12"/>
      <c r="E5" s="106"/>
    </row>
    <row r="6" spans="1:7" x14ac:dyDescent="0.3">
      <c r="A6" s="102"/>
      <c r="B6" s="102"/>
      <c r="C6" s="102"/>
      <c r="D6" s="103"/>
      <c r="E6" s="106"/>
    </row>
    <row r="7" spans="1:7" x14ac:dyDescent="0.3">
      <c r="A7" s="74"/>
      <c r="B7" s="74"/>
      <c r="C7" s="74"/>
      <c r="D7" s="74"/>
      <c r="E7" s="106"/>
    </row>
    <row r="8" spans="1:7" s="6" customFormat="1" ht="39" customHeight="1" x14ac:dyDescent="0.3">
      <c r="A8" s="104" t="s">
        <v>64</v>
      </c>
      <c r="B8" s="77" t="s">
        <v>232</v>
      </c>
      <c r="C8" s="77" t="s">
        <v>66</v>
      </c>
      <c r="D8" s="77" t="s">
        <v>67</v>
      </c>
      <c r="E8" s="106"/>
    </row>
    <row r="9" spans="1:7" s="7" customFormat="1" ht="16.5" customHeight="1" x14ac:dyDescent="0.3">
      <c r="A9" s="216">
        <v>1</v>
      </c>
      <c r="B9" s="216" t="s">
        <v>65</v>
      </c>
      <c r="C9" s="83">
        <f>SUM(C10,C26)</f>
        <v>0</v>
      </c>
      <c r="D9" s="83">
        <f>SUM(D10,D26)</f>
        <v>0</v>
      </c>
      <c r="E9" s="106"/>
    </row>
    <row r="10" spans="1:7" s="7" customFormat="1" ht="16.5" customHeight="1" x14ac:dyDescent="0.3">
      <c r="A10" s="85">
        <v>1.1000000000000001</v>
      </c>
      <c r="B10" s="85" t="s">
        <v>69</v>
      </c>
      <c r="C10" s="83">
        <f>SUM(C11,C12,C16,C19,C25,C26)</f>
        <v>0</v>
      </c>
      <c r="D10" s="83">
        <f>SUM(D11,D12,D16,D19,D24,D25)</f>
        <v>0</v>
      </c>
      <c r="E10" s="106"/>
    </row>
    <row r="11" spans="1:7" s="9" customFormat="1" ht="16.5" customHeight="1" x14ac:dyDescent="0.3">
      <c r="A11" s="86" t="s">
        <v>30</v>
      </c>
      <c r="B11" s="86" t="s">
        <v>68</v>
      </c>
      <c r="C11" s="8"/>
      <c r="D11" s="8"/>
      <c r="E11" s="106"/>
    </row>
    <row r="12" spans="1:7" s="10" customFormat="1" ht="16.5" customHeight="1" x14ac:dyDescent="0.3">
      <c r="A12" s="86" t="s">
        <v>31</v>
      </c>
      <c r="B12" s="86" t="s">
        <v>290</v>
      </c>
      <c r="C12" s="105">
        <f>SUM(C13:C15)</f>
        <v>0</v>
      </c>
      <c r="D12" s="105">
        <f>SUM(D13:D15)</f>
        <v>0</v>
      </c>
      <c r="E12" s="106"/>
      <c r="G12" s="66"/>
    </row>
    <row r="13" spans="1:7" s="3" customFormat="1" ht="16.5" customHeight="1" x14ac:dyDescent="0.3">
      <c r="A13" s="95" t="s">
        <v>70</v>
      </c>
      <c r="B13" s="95" t="s">
        <v>293</v>
      </c>
      <c r="C13" s="8"/>
      <c r="D13" s="8"/>
      <c r="E13" s="106"/>
    </row>
    <row r="14" spans="1:7" s="3" customFormat="1" ht="16.5" customHeight="1" x14ac:dyDescent="0.3">
      <c r="A14" s="95" t="s">
        <v>437</v>
      </c>
      <c r="B14" s="95" t="s">
        <v>436</v>
      </c>
      <c r="C14" s="8"/>
      <c r="D14" s="8"/>
      <c r="E14" s="106"/>
    </row>
    <row r="15" spans="1:7" s="3" customFormat="1" ht="16.5" customHeight="1" x14ac:dyDescent="0.3">
      <c r="A15" s="95" t="s">
        <v>438</v>
      </c>
      <c r="B15" s="95" t="s">
        <v>86</v>
      </c>
      <c r="C15" s="8"/>
      <c r="D15" s="8"/>
      <c r="E15" s="106"/>
    </row>
    <row r="16" spans="1:7" s="3" customFormat="1" ht="16.5" customHeight="1" x14ac:dyDescent="0.3">
      <c r="A16" s="86" t="s">
        <v>71</v>
      </c>
      <c r="B16" s="86" t="s">
        <v>72</v>
      </c>
      <c r="C16" s="105">
        <f>SUM(C17:C18)</f>
        <v>0</v>
      </c>
      <c r="D16" s="105">
        <f>SUM(D17:D18)</f>
        <v>0</v>
      </c>
      <c r="E16" s="106"/>
    </row>
    <row r="17" spans="1:5" s="3" customFormat="1" ht="16.5" customHeight="1" x14ac:dyDescent="0.3">
      <c r="A17" s="95" t="s">
        <v>73</v>
      </c>
      <c r="B17" s="95" t="s">
        <v>75</v>
      </c>
      <c r="C17" s="8"/>
      <c r="D17" s="8"/>
      <c r="E17" s="106"/>
    </row>
    <row r="18" spans="1:5" s="3" customFormat="1" ht="30" x14ac:dyDescent="0.3">
      <c r="A18" s="95" t="s">
        <v>74</v>
      </c>
      <c r="B18" s="95" t="s">
        <v>98</v>
      </c>
      <c r="C18" s="8"/>
      <c r="D18" s="8"/>
      <c r="E18" s="106"/>
    </row>
    <row r="19" spans="1:5" s="3" customFormat="1" ht="16.5" customHeight="1" x14ac:dyDescent="0.3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 x14ac:dyDescent="0.3">
      <c r="A20" s="95" t="s">
        <v>77</v>
      </c>
      <c r="B20" s="95" t="s">
        <v>78</v>
      </c>
      <c r="C20" s="8"/>
      <c r="D20" s="8"/>
      <c r="E20" s="106"/>
    </row>
    <row r="21" spans="1:5" s="3" customFormat="1" ht="30" x14ac:dyDescent="0.3">
      <c r="A21" s="95" t="s">
        <v>81</v>
      </c>
      <c r="B21" s="95" t="s">
        <v>79</v>
      </c>
      <c r="C21" s="8"/>
      <c r="D21" s="8"/>
      <c r="E21" s="106"/>
    </row>
    <row r="22" spans="1:5" s="3" customFormat="1" ht="16.5" customHeight="1" x14ac:dyDescent="0.3">
      <c r="A22" s="95" t="s">
        <v>82</v>
      </c>
      <c r="B22" s="95" t="s">
        <v>80</v>
      </c>
      <c r="C22" s="8"/>
      <c r="D22" s="8"/>
      <c r="E22" s="106"/>
    </row>
    <row r="23" spans="1:5" s="3" customFormat="1" ht="16.5" customHeight="1" x14ac:dyDescent="0.3">
      <c r="A23" s="95" t="s">
        <v>83</v>
      </c>
      <c r="B23" s="95" t="s">
        <v>384</v>
      </c>
      <c r="C23" s="8"/>
      <c r="D23" s="8"/>
      <c r="E23" s="106"/>
    </row>
    <row r="24" spans="1:5" s="3" customFormat="1" ht="16.5" customHeight="1" x14ac:dyDescent="0.3">
      <c r="A24" s="86" t="s">
        <v>84</v>
      </c>
      <c r="B24" s="86" t="s">
        <v>385</v>
      </c>
      <c r="C24" s="240"/>
      <c r="D24" s="8"/>
      <c r="E24" s="106"/>
    </row>
    <row r="25" spans="1:5" s="3" customFormat="1" x14ac:dyDescent="0.3">
      <c r="A25" s="86" t="s">
        <v>234</v>
      </c>
      <c r="B25" s="86" t="s">
        <v>391</v>
      </c>
      <c r="C25" s="8"/>
      <c r="D25" s="8"/>
      <c r="E25" s="106"/>
    </row>
    <row r="26" spans="1:5" ht="16.5" customHeight="1" x14ac:dyDescent="0.3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06"/>
    </row>
    <row r="27" spans="1:5" ht="16.5" customHeight="1" x14ac:dyDescent="0.3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06"/>
    </row>
    <row r="28" spans="1:5" x14ac:dyDescent="0.3">
      <c r="A28" s="224" t="s">
        <v>87</v>
      </c>
      <c r="B28" s="224" t="s">
        <v>291</v>
      </c>
      <c r="C28" s="8"/>
      <c r="D28" s="8"/>
      <c r="E28" s="106"/>
    </row>
    <row r="29" spans="1:5" x14ac:dyDescent="0.3">
      <c r="A29" s="224" t="s">
        <v>88</v>
      </c>
      <c r="B29" s="224" t="s">
        <v>294</v>
      </c>
      <c r="C29" s="8"/>
      <c r="D29" s="8"/>
      <c r="E29" s="106"/>
    </row>
    <row r="30" spans="1:5" x14ac:dyDescent="0.3">
      <c r="A30" s="224" t="s">
        <v>393</v>
      </c>
      <c r="B30" s="224" t="s">
        <v>292</v>
      </c>
      <c r="C30" s="8"/>
      <c r="D30" s="8"/>
      <c r="E30" s="106"/>
    </row>
    <row r="31" spans="1:5" x14ac:dyDescent="0.3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06"/>
    </row>
    <row r="32" spans="1:5" x14ac:dyDescent="0.3">
      <c r="A32" s="224" t="s">
        <v>12</v>
      </c>
      <c r="B32" s="224" t="s">
        <v>439</v>
      </c>
      <c r="C32" s="8"/>
      <c r="D32" s="8"/>
      <c r="E32" s="106"/>
    </row>
    <row r="33" spans="1:9" x14ac:dyDescent="0.3">
      <c r="A33" s="224" t="s">
        <v>13</v>
      </c>
      <c r="B33" s="224" t="s">
        <v>440</v>
      </c>
      <c r="C33" s="8"/>
      <c r="D33" s="8"/>
      <c r="E33" s="106"/>
    </row>
    <row r="34" spans="1:9" x14ac:dyDescent="0.3">
      <c r="A34" s="224" t="s">
        <v>264</v>
      </c>
      <c r="B34" s="224" t="s">
        <v>441</v>
      </c>
      <c r="C34" s="8"/>
      <c r="D34" s="8"/>
      <c r="E34" s="106"/>
    </row>
    <row r="35" spans="1:9" x14ac:dyDescent="0.3">
      <c r="A35" s="86" t="s">
        <v>34</v>
      </c>
      <c r="B35" s="237" t="s">
        <v>390</v>
      </c>
      <c r="C35" s="8"/>
      <c r="D35" s="8"/>
      <c r="E35" s="106"/>
    </row>
    <row r="36" spans="1:9" x14ac:dyDescent="0.3">
      <c r="D36" s="27"/>
      <c r="E36" s="107"/>
      <c r="F36" s="27"/>
    </row>
    <row r="37" spans="1:9" x14ac:dyDescent="0.3">
      <c r="A37" s="1"/>
      <c r="D37" s="27"/>
      <c r="E37" s="107"/>
      <c r="F37" s="27"/>
    </row>
    <row r="38" spans="1:9" x14ac:dyDescent="0.3">
      <c r="D38" s="27"/>
      <c r="E38" s="107"/>
      <c r="F38" s="27"/>
    </row>
    <row r="39" spans="1:9" x14ac:dyDescent="0.3">
      <c r="D39" s="27"/>
      <c r="E39" s="107"/>
      <c r="F39" s="27"/>
    </row>
    <row r="40" spans="1:9" x14ac:dyDescent="0.3">
      <c r="A40" s="67" t="s">
        <v>96</v>
      </c>
      <c r="D40" s="27"/>
      <c r="E40" s="107"/>
      <c r="F40" s="27"/>
    </row>
    <row r="41" spans="1:9" x14ac:dyDescent="0.3">
      <c r="D41" s="27"/>
      <c r="E41" s="108"/>
      <c r="F41" s="108"/>
      <c r="G41"/>
      <c r="H41"/>
      <c r="I41"/>
    </row>
    <row r="42" spans="1:9" x14ac:dyDescent="0.3">
      <c r="D42" s="109"/>
      <c r="E42" s="108"/>
      <c r="F42" s="108"/>
      <c r="G42"/>
      <c r="H42"/>
      <c r="I42"/>
    </row>
    <row r="43" spans="1:9" x14ac:dyDescent="0.3">
      <c r="A43"/>
      <c r="B43" s="67" t="s">
        <v>254</v>
      </c>
      <c r="D43" s="109"/>
      <c r="E43" s="108"/>
      <c r="F43" s="108"/>
      <c r="G43"/>
      <c r="H43"/>
      <c r="I43"/>
    </row>
    <row r="44" spans="1:9" x14ac:dyDescent="0.3">
      <c r="A44"/>
      <c r="B44" s="2" t="s">
        <v>253</v>
      </c>
      <c r="D44" s="109"/>
      <c r="E44" s="108"/>
      <c r="F44" s="108"/>
      <c r="G44"/>
      <c r="H44"/>
      <c r="I44"/>
    </row>
    <row r="45" spans="1:9" customFormat="1" ht="12.75" x14ac:dyDescent="0.2">
      <c r="B45" s="64" t="s">
        <v>127</v>
      </c>
      <c r="D45" s="108"/>
      <c r="E45" s="108"/>
      <c r="F45" s="108"/>
    </row>
    <row r="46" spans="1:9" x14ac:dyDescent="0.3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2">
        <v>40907</v>
      </c>
      <c r="C2" t="s">
        <v>188</v>
      </c>
      <c r="E2" t="s">
        <v>219</v>
      </c>
      <c r="G2" s="63" t="s">
        <v>224</v>
      </c>
    </row>
    <row r="3" spans="1:7" ht="15" x14ac:dyDescent="0.2">
      <c r="A3" s="62">
        <v>40908</v>
      </c>
      <c r="C3" t="s">
        <v>189</v>
      </c>
      <c r="E3" t="s">
        <v>220</v>
      </c>
      <c r="G3" s="63" t="s">
        <v>225</v>
      </c>
    </row>
    <row r="4" spans="1:7" ht="15" x14ac:dyDescent="0.2">
      <c r="A4" s="62">
        <v>40909</v>
      </c>
      <c r="C4" t="s">
        <v>190</v>
      </c>
      <c r="E4" t="s">
        <v>221</v>
      </c>
      <c r="G4" s="63" t="s">
        <v>226</v>
      </c>
    </row>
    <row r="5" spans="1:7" x14ac:dyDescent="0.2">
      <c r="A5" s="62">
        <v>40910</v>
      </c>
      <c r="C5" t="s">
        <v>191</v>
      </c>
      <c r="E5" t="s">
        <v>222</v>
      </c>
    </row>
    <row r="6" spans="1:7" x14ac:dyDescent="0.2">
      <c r="A6" s="62">
        <v>40911</v>
      </c>
      <c r="C6" t="s">
        <v>192</v>
      </c>
    </row>
    <row r="7" spans="1:7" x14ac:dyDescent="0.2">
      <c r="A7" s="62">
        <v>40912</v>
      </c>
      <c r="C7" t="s">
        <v>193</v>
      </c>
    </row>
    <row r="8" spans="1:7" x14ac:dyDescent="0.2">
      <c r="A8" s="62">
        <v>40913</v>
      </c>
      <c r="C8" t="s">
        <v>194</v>
      </c>
    </row>
    <row r="9" spans="1:7" x14ac:dyDescent="0.2">
      <c r="A9" s="62">
        <v>40914</v>
      </c>
      <c r="C9" t="s">
        <v>195</v>
      </c>
    </row>
    <row r="10" spans="1:7" x14ac:dyDescent="0.2">
      <c r="A10" s="62">
        <v>40915</v>
      </c>
      <c r="C10" t="s">
        <v>196</v>
      </c>
    </row>
    <row r="11" spans="1:7" x14ac:dyDescent="0.2">
      <c r="A11" s="62">
        <v>40916</v>
      </c>
      <c r="C11" t="s">
        <v>197</v>
      </c>
    </row>
    <row r="12" spans="1:7" x14ac:dyDescent="0.2">
      <c r="A12" s="62">
        <v>40917</v>
      </c>
      <c r="C12" t="s">
        <v>198</v>
      </c>
    </row>
    <row r="13" spans="1:7" x14ac:dyDescent="0.2">
      <c r="A13" s="62">
        <v>40918</v>
      </c>
      <c r="C13" t="s">
        <v>199</v>
      </c>
    </row>
    <row r="14" spans="1:7" x14ac:dyDescent="0.2">
      <c r="A14" s="62">
        <v>40919</v>
      </c>
      <c r="C14" t="s">
        <v>200</v>
      </c>
    </row>
    <row r="15" spans="1:7" x14ac:dyDescent="0.2">
      <c r="A15" s="62">
        <v>40920</v>
      </c>
      <c r="C15" t="s">
        <v>201</v>
      </c>
    </row>
    <row r="16" spans="1:7" x14ac:dyDescent="0.2">
      <c r="A16" s="62">
        <v>40921</v>
      </c>
      <c r="C16" t="s">
        <v>202</v>
      </c>
    </row>
    <row r="17" spans="1:3" x14ac:dyDescent="0.2">
      <c r="A17" s="62">
        <v>40922</v>
      </c>
      <c r="C17" t="s">
        <v>203</v>
      </c>
    </row>
    <row r="18" spans="1:3" x14ac:dyDescent="0.2">
      <c r="A18" s="62">
        <v>40923</v>
      </c>
      <c r="C18" t="s">
        <v>204</v>
      </c>
    </row>
    <row r="19" spans="1:3" x14ac:dyDescent="0.2">
      <c r="A19" s="62">
        <v>40924</v>
      </c>
      <c r="C19" t="s">
        <v>205</v>
      </c>
    </row>
    <row r="20" spans="1:3" x14ac:dyDescent="0.2">
      <c r="A20" s="62">
        <v>40925</v>
      </c>
      <c r="C20" t="s">
        <v>206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46"/>
  <sheetViews>
    <sheetView showGridLines="0" view="pageBreakPreview" topLeftCell="A19" zoomScale="80" zoomScaleNormal="100" zoomScaleSheetLayoutView="80" workbookViewId="0">
      <selection activeCell="F50" sqref="F50"/>
    </sheetView>
  </sheetViews>
  <sheetFormatPr defaultRowHeight="15" x14ac:dyDescent="0.3"/>
  <cols>
    <col min="1" max="1" width="14.28515625" style="21" bestFit="1" customWidth="1"/>
    <col min="2" max="2" width="80" style="23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2" t="s">
        <v>255</v>
      </c>
      <c r="B1" s="229"/>
      <c r="C1" s="463" t="s">
        <v>97</v>
      </c>
      <c r="D1" s="463"/>
      <c r="E1" s="111"/>
    </row>
    <row r="2" spans="1:12" s="6" customFormat="1" x14ac:dyDescent="0.3">
      <c r="A2" s="74" t="s">
        <v>128</v>
      </c>
      <c r="B2" s="229"/>
      <c r="C2" s="464" t="str">
        <f>'ფორმა N1'!L2</f>
        <v>01/09 - 13/11- 2020</v>
      </c>
      <c r="D2" s="465"/>
      <c r="E2" s="111"/>
    </row>
    <row r="3" spans="1:12" s="6" customFormat="1" x14ac:dyDescent="0.3">
      <c r="A3" s="74"/>
      <c r="B3" s="229"/>
      <c r="C3" s="73"/>
      <c r="D3" s="73"/>
      <c r="E3" s="111"/>
    </row>
    <row r="4" spans="1:12" s="2" customFormat="1" x14ac:dyDescent="0.3">
      <c r="A4" s="75" t="str">
        <f>'ფორმა N2'!A4</f>
        <v>ანგარიშვალდებული პირის დასახელება:</v>
      </c>
      <c r="B4" s="230"/>
      <c r="C4" s="74"/>
      <c r="D4" s="74"/>
      <c r="E4" s="106"/>
      <c r="L4" s="6"/>
    </row>
    <row r="5" spans="1:12" s="2" customFormat="1" x14ac:dyDescent="0.3">
      <c r="A5" s="117" t="str">
        <f>'ფორმა N1'!A5</f>
        <v>საქართველოს მწვანეთა პარტია</v>
      </c>
      <c r="B5" s="231"/>
      <c r="C5" s="59"/>
      <c r="D5" s="59"/>
      <c r="E5" s="106"/>
    </row>
    <row r="6" spans="1:12" s="2" customFormat="1" x14ac:dyDescent="0.3">
      <c r="A6" s="75"/>
      <c r="B6" s="230"/>
      <c r="C6" s="74"/>
      <c r="D6" s="74"/>
      <c r="E6" s="106"/>
    </row>
    <row r="7" spans="1:12" s="6" customFormat="1" ht="18" x14ac:dyDescent="0.3">
      <c r="A7" s="98"/>
      <c r="B7" s="110"/>
      <c r="C7" s="76"/>
      <c r="D7" s="76"/>
      <c r="E7" s="111"/>
    </row>
    <row r="8" spans="1:12" s="6" customFormat="1" ht="30" x14ac:dyDescent="0.3">
      <c r="A8" s="104" t="s">
        <v>64</v>
      </c>
      <c r="B8" s="77" t="s">
        <v>232</v>
      </c>
      <c r="C8" s="77" t="s">
        <v>66</v>
      </c>
      <c r="D8" s="77" t="s">
        <v>67</v>
      </c>
      <c r="E8" s="111"/>
      <c r="F8" s="20"/>
    </row>
    <row r="9" spans="1:12" s="7" customFormat="1" x14ac:dyDescent="0.3">
      <c r="A9" s="216">
        <v>1</v>
      </c>
      <c r="B9" s="216" t="s">
        <v>65</v>
      </c>
      <c r="C9" s="83">
        <f>SUM(C10,C26)</f>
        <v>0</v>
      </c>
      <c r="D9" s="424">
        <f>SUM(D10,D26)</f>
        <v>37060</v>
      </c>
      <c r="E9" s="111"/>
    </row>
    <row r="10" spans="1:12" s="7" customFormat="1" x14ac:dyDescent="0.3">
      <c r="A10" s="85">
        <v>1.1000000000000001</v>
      </c>
      <c r="B10" s="85" t="s">
        <v>69</v>
      </c>
      <c r="C10" s="83">
        <f>SUM(C11,C12,C16,C19,C25,C26)</f>
        <v>0</v>
      </c>
      <c r="D10" s="424">
        <f>SUM(D11,D12,D16,D19,D24,D25)</f>
        <v>37060</v>
      </c>
      <c r="E10" s="111"/>
    </row>
    <row r="11" spans="1:12" s="9" customFormat="1" ht="18" x14ac:dyDescent="0.3">
      <c r="A11" s="86" t="s">
        <v>30</v>
      </c>
      <c r="B11" s="86" t="s">
        <v>68</v>
      </c>
      <c r="C11" s="8"/>
      <c r="D11" s="425"/>
      <c r="E11" s="111"/>
    </row>
    <row r="12" spans="1:12" s="10" customFormat="1" x14ac:dyDescent="0.3">
      <c r="A12" s="86" t="s">
        <v>31</v>
      </c>
      <c r="B12" s="86" t="s">
        <v>290</v>
      </c>
      <c r="C12" s="105">
        <f>SUM(C13:C15)</f>
        <v>0</v>
      </c>
      <c r="D12" s="426">
        <f>SUM(D13:D15)</f>
        <v>37060</v>
      </c>
      <c r="E12" s="111"/>
    </row>
    <row r="13" spans="1:12" s="3" customFormat="1" x14ac:dyDescent="0.3">
      <c r="A13" s="95" t="s">
        <v>70</v>
      </c>
      <c r="B13" s="95" t="s">
        <v>293</v>
      </c>
      <c r="C13" s="8"/>
      <c r="D13" s="425">
        <v>36660</v>
      </c>
      <c r="E13" s="111"/>
    </row>
    <row r="14" spans="1:12" s="3" customFormat="1" x14ac:dyDescent="0.3">
      <c r="A14" s="95" t="s">
        <v>437</v>
      </c>
      <c r="B14" s="95" t="s">
        <v>436</v>
      </c>
      <c r="C14" s="8"/>
      <c r="D14" s="8">
        <v>400</v>
      </c>
      <c r="E14" s="111"/>
    </row>
    <row r="15" spans="1:12" s="3" customFormat="1" x14ac:dyDescent="0.3">
      <c r="A15" s="95" t="s">
        <v>438</v>
      </c>
      <c r="B15" s="95" t="s">
        <v>86</v>
      </c>
      <c r="C15" s="8"/>
      <c r="D15" s="8"/>
      <c r="E15" s="111"/>
    </row>
    <row r="16" spans="1:12" s="3" customFormat="1" x14ac:dyDescent="0.3">
      <c r="A16" s="86" t="s">
        <v>71</v>
      </c>
      <c r="B16" s="86" t="s">
        <v>72</v>
      </c>
      <c r="C16" s="105">
        <f>SUM(C17:C18)</f>
        <v>0</v>
      </c>
      <c r="D16" s="105">
        <f>SUM(D17:D18)</f>
        <v>0</v>
      </c>
      <c r="E16" s="111"/>
    </row>
    <row r="17" spans="1:5" s="3" customFormat="1" x14ac:dyDescent="0.3">
      <c r="A17" s="95" t="s">
        <v>73</v>
      </c>
      <c r="B17" s="95" t="s">
        <v>75</v>
      </c>
      <c r="C17" s="8"/>
      <c r="D17" s="8"/>
      <c r="E17" s="111"/>
    </row>
    <row r="18" spans="1:5" s="3" customFormat="1" ht="30" x14ac:dyDescent="0.3">
      <c r="A18" s="95" t="s">
        <v>74</v>
      </c>
      <c r="B18" s="95" t="s">
        <v>98</v>
      </c>
      <c r="C18" s="8"/>
      <c r="D18" s="8"/>
      <c r="E18" s="111"/>
    </row>
    <row r="19" spans="1:5" s="3" customFormat="1" x14ac:dyDescent="0.3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11"/>
    </row>
    <row r="20" spans="1:5" s="3" customFormat="1" x14ac:dyDescent="0.3">
      <c r="A20" s="95" t="s">
        <v>77</v>
      </c>
      <c r="B20" s="95" t="s">
        <v>78</v>
      </c>
      <c r="C20" s="8"/>
      <c r="D20" s="8"/>
      <c r="E20" s="111"/>
    </row>
    <row r="21" spans="1:5" s="3" customFormat="1" ht="30" x14ac:dyDescent="0.3">
      <c r="A21" s="95" t="s">
        <v>81</v>
      </c>
      <c r="B21" s="95" t="s">
        <v>79</v>
      </c>
      <c r="C21" s="8"/>
      <c r="D21" s="8"/>
      <c r="E21" s="111"/>
    </row>
    <row r="22" spans="1:5" s="3" customFormat="1" x14ac:dyDescent="0.3">
      <c r="A22" s="95" t="s">
        <v>82</v>
      </c>
      <c r="B22" s="95" t="s">
        <v>80</v>
      </c>
      <c r="C22" s="8"/>
      <c r="D22" s="8"/>
      <c r="E22" s="111"/>
    </row>
    <row r="23" spans="1:5" s="3" customFormat="1" x14ac:dyDescent="0.3">
      <c r="A23" s="95" t="s">
        <v>83</v>
      </c>
      <c r="B23" s="95" t="s">
        <v>384</v>
      </c>
      <c r="C23" s="8"/>
      <c r="D23" s="8"/>
      <c r="E23" s="111"/>
    </row>
    <row r="24" spans="1:5" s="3" customFormat="1" x14ac:dyDescent="0.3">
      <c r="A24" s="86" t="s">
        <v>84</v>
      </c>
      <c r="B24" s="86" t="s">
        <v>385</v>
      </c>
      <c r="C24" s="240"/>
      <c r="D24" s="8"/>
      <c r="E24" s="111"/>
    </row>
    <row r="25" spans="1:5" s="3" customFormat="1" x14ac:dyDescent="0.3">
      <c r="A25" s="86" t="s">
        <v>234</v>
      </c>
      <c r="B25" s="86" t="s">
        <v>391</v>
      </c>
      <c r="C25" s="8"/>
      <c r="D25" s="8"/>
      <c r="E25" s="111"/>
    </row>
    <row r="26" spans="1:5" x14ac:dyDescent="0.3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11"/>
    </row>
    <row r="27" spans="1:5" x14ac:dyDescent="0.3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11"/>
    </row>
    <row r="28" spans="1:5" x14ac:dyDescent="0.3">
      <c r="A28" s="224" t="s">
        <v>87</v>
      </c>
      <c r="B28" s="224" t="s">
        <v>291</v>
      </c>
      <c r="C28" s="8"/>
      <c r="D28" s="8"/>
      <c r="E28" s="111"/>
    </row>
    <row r="29" spans="1:5" x14ac:dyDescent="0.3">
      <c r="A29" s="224" t="s">
        <v>88</v>
      </c>
      <c r="B29" s="224" t="s">
        <v>294</v>
      </c>
      <c r="C29" s="8"/>
      <c r="D29" s="8"/>
      <c r="E29" s="111"/>
    </row>
    <row r="30" spans="1:5" x14ac:dyDescent="0.3">
      <c r="A30" s="224" t="s">
        <v>393</v>
      </c>
      <c r="B30" s="224" t="s">
        <v>292</v>
      </c>
      <c r="C30" s="8"/>
      <c r="D30" s="8"/>
      <c r="E30" s="111"/>
    </row>
    <row r="31" spans="1:5" x14ac:dyDescent="0.3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11"/>
    </row>
    <row r="32" spans="1:5" x14ac:dyDescent="0.3">
      <c r="A32" s="224" t="s">
        <v>12</v>
      </c>
      <c r="B32" s="224" t="s">
        <v>439</v>
      </c>
      <c r="C32" s="8"/>
      <c r="D32" s="8"/>
      <c r="E32" s="111"/>
    </row>
    <row r="33" spans="1:9" x14ac:dyDescent="0.3">
      <c r="A33" s="224" t="s">
        <v>13</v>
      </c>
      <c r="B33" s="224" t="s">
        <v>440</v>
      </c>
      <c r="C33" s="8"/>
      <c r="D33" s="8"/>
      <c r="E33" s="111"/>
    </row>
    <row r="34" spans="1:9" x14ac:dyDescent="0.3">
      <c r="A34" s="224" t="s">
        <v>264</v>
      </c>
      <c r="B34" s="224" t="s">
        <v>441</v>
      </c>
      <c r="C34" s="8"/>
      <c r="D34" s="8"/>
      <c r="E34" s="111"/>
    </row>
    <row r="35" spans="1:9" s="23" customFormat="1" x14ac:dyDescent="0.3">
      <c r="A35" s="86" t="s">
        <v>34</v>
      </c>
      <c r="B35" s="237" t="s">
        <v>390</v>
      </c>
      <c r="C35" s="8"/>
      <c r="D35" s="8"/>
    </row>
    <row r="36" spans="1:9" s="2" customFormat="1" x14ac:dyDescent="0.3">
      <c r="A36" s="1"/>
      <c r="B36" s="232"/>
      <c r="E36" s="5"/>
    </row>
    <row r="37" spans="1:9" s="2" customFormat="1" x14ac:dyDescent="0.3">
      <c r="B37" s="232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7" t="s">
        <v>96</v>
      </c>
      <c r="B40" s="232"/>
      <c r="E40" s="5"/>
    </row>
    <row r="41" spans="1:9" s="2" customFormat="1" x14ac:dyDescent="0.3">
      <c r="B41" s="232"/>
      <c r="E41"/>
      <c r="F41"/>
      <c r="G41"/>
      <c r="H41"/>
      <c r="I41"/>
    </row>
    <row r="42" spans="1:9" s="2" customFormat="1" x14ac:dyDescent="0.3">
      <c r="B42" s="232"/>
      <c r="D42" s="12"/>
      <c r="E42"/>
      <c r="F42"/>
      <c r="G42"/>
      <c r="H42"/>
      <c r="I42"/>
    </row>
    <row r="43" spans="1:9" s="2" customFormat="1" x14ac:dyDescent="0.3">
      <c r="A43"/>
      <c r="B43" s="234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32" t="s">
        <v>253</v>
      </c>
      <c r="D44" s="12"/>
      <c r="E44"/>
      <c r="F44"/>
      <c r="G44"/>
      <c r="H44"/>
      <c r="I44"/>
    </row>
    <row r="45" spans="1:9" customFormat="1" ht="12.75" x14ac:dyDescent="0.2">
      <c r="B45" s="235" t="s">
        <v>127</v>
      </c>
    </row>
    <row r="46" spans="1:9" customFormat="1" ht="12.75" x14ac:dyDescent="0.2">
      <c r="B46" s="23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88"/>
  <sheetViews>
    <sheetView showGridLines="0" tabSelected="1" view="pageBreakPreview" topLeftCell="A42" zoomScale="80" zoomScaleNormal="100" zoomScaleSheetLayoutView="80" workbookViewId="0">
      <selection activeCell="N16" sqref="N16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443</v>
      </c>
      <c r="B1" s="213"/>
      <c r="C1" s="463" t="s">
        <v>97</v>
      </c>
      <c r="D1" s="463"/>
      <c r="E1" s="89"/>
    </row>
    <row r="2" spans="1:5" s="6" customFormat="1" x14ac:dyDescent="0.3">
      <c r="A2" s="361" t="s">
        <v>445</v>
      </c>
      <c r="B2" s="213"/>
      <c r="C2" s="461" t="str">
        <f>'ფორმა N1'!L2</f>
        <v>01/09 - 13/11- 2020</v>
      </c>
      <c r="D2" s="462"/>
      <c r="E2" s="89"/>
    </row>
    <row r="3" spans="1:5" s="6" customFormat="1" x14ac:dyDescent="0.3">
      <c r="A3" s="361" t="s">
        <v>444</v>
      </c>
      <c r="B3" s="213"/>
      <c r="C3" s="214"/>
      <c r="D3" s="214"/>
      <c r="E3" s="89"/>
    </row>
    <row r="4" spans="1:5" s="6" customFormat="1" x14ac:dyDescent="0.3">
      <c r="A4" s="74" t="s">
        <v>128</v>
      </c>
      <c r="B4" s="213"/>
      <c r="C4" s="214"/>
      <c r="D4" s="214"/>
      <c r="E4" s="89"/>
    </row>
    <row r="5" spans="1:5" s="6" customFormat="1" x14ac:dyDescent="0.3">
      <c r="A5" s="74"/>
      <c r="B5" s="213"/>
      <c r="C5" s="214"/>
      <c r="D5" s="214"/>
      <c r="E5" s="89"/>
    </row>
    <row r="6" spans="1:5" x14ac:dyDescent="0.3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 x14ac:dyDescent="0.3">
      <c r="A7" s="215" t="str">
        <f>'ფორმა N1'!A5</f>
        <v>საქართველოს მწვანეთა პარტია</v>
      </c>
      <c r="B7" s="78"/>
      <c r="C7" s="79"/>
      <c r="D7" s="79"/>
      <c r="E7" s="90"/>
    </row>
    <row r="8" spans="1:5" s="6" customFormat="1" ht="30" x14ac:dyDescent="0.3">
      <c r="A8" s="87" t="s">
        <v>64</v>
      </c>
      <c r="B8" s="88" t="s">
        <v>11</v>
      </c>
      <c r="C8" s="77" t="s">
        <v>10</v>
      </c>
      <c r="D8" s="77" t="s">
        <v>9</v>
      </c>
      <c r="E8" s="89"/>
    </row>
    <row r="9" spans="1:5" s="7" customFormat="1" x14ac:dyDescent="0.2">
      <c r="A9" s="216">
        <v>1</v>
      </c>
      <c r="B9" s="216" t="s">
        <v>57</v>
      </c>
      <c r="C9" s="80">
        <f>SUM(C10,C14,C54,C57,C58,C59,C77)</f>
        <v>0</v>
      </c>
      <c r="D9" s="80">
        <f>SUM(D10,D14,D54,D57,D58,D59,D65,D73,D74)</f>
        <v>0</v>
      </c>
      <c r="E9" s="217"/>
    </row>
    <row r="10" spans="1:5" s="9" customFormat="1" ht="18" x14ac:dyDescent="0.2">
      <c r="A10" s="85">
        <v>1.1000000000000001</v>
      </c>
      <c r="B10" s="85" t="s">
        <v>58</v>
      </c>
      <c r="C10" s="81">
        <f>SUM(C11:C13)</f>
        <v>0</v>
      </c>
      <c r="D10" s="81">
        <f>SUM(D11:D13)</f>
        <v>0</v>
      </c>
      <c r="E10" s="91"/>
    </row>
    <row r="11" spans="1:5" s="10" customFormat="1" x14ac:dyDescent="0.2">
      <c r="A11" s="86" t="s">
        <v>30</v>
      </c>
      <c r="B11" s="86" t="s">
        <v>59</v>
      </c>
      <c r="C11" s="4"/>
      <c r="D11" s="4"/>
      <c r="E11" s="92"/>
    </row>
    <row r="12" spans="1:5" s="3" customFormat="1" x14ac:dyDescent="0.2">
      <c r="A12" s="86" t="s">
        <v>31</v>
      </c>
      <c r="B12" s="86" t="s">
        <v>0</v>
      </c>
      <c r="C12" s="4"/>
      <c r="D12" s="4"/>
      <c r="E12" s="93"/>
    </row>
    <row r="13" spans="1:5" s="3" customFormat="1" x14ac:dyDescent="0.3">
      <c r="A13" s="364" t="s">
        <v>447</v>
      </c>
      <c r="B13" s="365" t="s">
        <v>448</v>
      </c>
      <c r="C13" s="365"/>
      <c r="D13" s="365"/>
      <c r="E13" s="93"/>
    </row>
    <row r="14" spans="1:5" s="7" customFormat="1" x14ac:dyDescent="0.2">
      <c r="A14" s="85">
        <v>1.2</v>
      </c>
      <c r="B14" s="85" t="s">
        <v>60</v>
      </c>
      <c r="C14" s="82">
        <f>SUM(C15,C18,C30,C31,C32,C33,C36,C37,C44:C48,C52,C53)</f>
        <v>0</v>
      </c>
      <c r="D14" s="82">
        <f>SUM(D15,D18,D30,D31,D32,D33,D36,D37,D44:D48,D52,D53)</f>
        <v>0</v>
      </c>
      <c r="E14" s="217"/>
    </row>
    <row r="15" spans="1:5" s="3" customFormat="1" x14ac:dyDescent="0.2">
      <c r="A15" s="86" t="s">
        <v>32</v>
      </c>
      <c r="B15" s="86" t="s">
        <v>1</v>
      </c>
      <c r="C15" s="81">
        <f>SUM(C16:C17)</f>
        <v>0</v>
      </c>
      <c r="D15" s="81">
        <f>SUM(D16:D17)</f>
        <v>0</v>
      </c>
      <c r="E15" s="93"/>
    </row>
    <row r="16" spans="1:5" s="3" customFormat="1" x14ac:dyDescent="0.2">
      <c r="A16" s="95" t="s">
        <v>87</v>
      </c>
      <c r="B16" s="95" t="s">
        <v>61</v>
      </c>
      <c r="C16" s="4"/>
      <c r="D16" s="218"/>
      <c r="E16" s="93"/>
    </row>
    <row r="17" spans="1:6" s="3" customFormat="1" x14ac:dyDescent="0.2">
      <c r="A17" s="95" t="s">
        <v>88</v>
      </c>
      <c r="B17" s="95" t="s">
        <v>62</v>
      </c>
      <c r="C17" s="4"/>
      <c r="D17" s="218"/>
      <c r="E17" s="93"/>
    </row>
    <row r="18" spans="1:6" s="3" customFormat="1" x14ac:dyDescent="0.2">
      <c r="A18" s="86" t="s">
        <v>33</v>
      </c>
      <c r="B18" s="86" t="s">
        <v>2</v>
      </c>
      <c r="C18" s="81">
        <f>SUM(C19:C24,C29)</f>
        <v>0</v>
      </c>
      <c r="D18" s="81">
        <f>SUM(D19:D24,D29)</f>
        <v>0</v>
      </c>
      <c r="E18" s="219"/>
      <c r="F18" s="220"/>
    </row>
    <row r="19" spans="1:6" s="223" customFormat="1" ht="30" x14ac:dyDescent="0.2">
      <c r="A19" s="95" t="s">
        <v>12</v>
      </c>
      <c r="B19" s="95" t="s">
        <v>233</v>
      </c>
      <c r="C19" s="221"/>
      <c r="D19" s="38"/>
      <c r="E19" s="222"/>
    </row>
    <row r="20" spans="1:6" s="223" customFormat="1" x14ac:dyDescent="0.2">
      <c r="A20" s="95" t="s">
        <v>13</v>
      </c>
      <c r="B20" s="95" t="s">
        <v>14</v>
      </c>
      <c r="C20" s="221"/>
      <c r="D20" s="39"/>
      <c r="E20" s="222"/>
    </row>
    <row r="21" spans="1:6" s="223" customFormat="1" ht="30" x14ac:dyDescent="0.2">
      <c r="A21" s="95" t="s">
        <v>264</v>
      </c>
      <c r="B21" s="95" t="s">
        <v>22</v>
      </c>
      <c r="C21" s="221"/>
      <c r="D21" s="40"/>
      <c r="E21" s="222"/>
    </row>
    <row r="22" spans="1:6" s="223" customFormat="1" ht="16.5" customHeight="1" x14ac:dyDescent="0.2">
      <c r="A22" s="95" t="s">
        <v>265</v>
      </c>
      <c r="B22" s="95" t="s">
        <v>15</v>
      </c>
      <c r="C22" s="221"/>
      <c r="D22" s="40"/>
      <c r="E22" s="222"/>
    </row>
    <row r="23" spans="1:6" s="223" customFormat="1" ht="16.5" customHeight="1" x14ac:dyDescent="0.2">
      <c r="A23" s="95" t="s">
        <v>266</v>
      </c>
      <c r="B23" s="95" t="s">
        <v>16</v>
      </c>
      <c r="C23" s="221"/>
      <c r="D23" s="40"/>
      <c r="E23" s="222"/>
    </row>
    <row r="24" spans="1:6" s="223" customFormat="1" ht="16.5" customHeight="1" x14ac:dyDescent="0.2">
      <c r="A24" s="95" t="s">
        <v>267</v>
      </c>
      <c r="B24" s="95" t="s">
        <v>17</v>
      </c>
      <c r="C24" s="81">
        <f>SUM(C25:C28)</f>
        <v>0</v>
      </c>
      <c r="D24" s="81">
        <f>SUM(D25:D28)</f>
        <v>0</v>
      </c>
      <c r="E24" s="222"/>
    </row>
    <row r="25" spans="1:6" s="223" customFormat="1" ht="16.5" customHeight="1" x14ac:dyDescent="0.2">
      <c r="A25" s="224" t="s">
        <v>268</v>
      </c>
      <c r="B25" s="224" t="s">
        <v>18</v>
      </c>
      <c r="C25" s="221"/>
      <c r="D25" s="40"/>
      <c r="E25" s="222"/>
    </row>
    <row r="26" spans="1:6" s="223" customFormat="1" ht="16.5" customHeight="1" x14ac:dyDescent="0.2">
      <c r="A26" s="224" t="s">
        <v>269</v>
      </c>
      <c r="B26" s="224" t="s">
        <v>19</v>
      </c>
      <c r="C26" s="221"/>
      <c r="D26" s="40"/>
      <c r="E26" s="222"/>
    </row>
    <row r="27" spans="1:6" s="223" customFormat="1" ht="16.5" customHeight="1" x14ac:dyDescent="0.2">
      <c r="A27" s="224" t="s">
        <v>270</v>
      </c>
      <c r="B27" s="224" t="s">
        <v>20</v>
      </c>
      <c r="C27" s="221"/>
      <c r="D27" s="40"/>
      <c r="E27" s="222"/>
    </row>
    <row r="28" spans="1:6" s="223" customFormat="1" ht="16.5" customHeight="1" x14ac:dyDescent="0.2">
      <c r="A28" s="224" t="s">
        <v>271</v>
      </c>
      <c r="B28" s="224" t="s">
        <v>23</v>
      </c>
      <c r="C28" s="221"/>
      <c r="D28" s="41"/>
      <c r="E28" s="222"/>
    </row>
    <row r="29" spans="1:6" s="223" customFormat="1" ht="16.5" customHeight="1" x14ac:dyDescent="0.2">
      <c r="A29" s="95" t="s">
        <v>272</v>
      </c>
      <c r="B29" s="95" t="s">
        <v>21</v>
      </c>
      <c r="C29" s="221"/>
      <c r="D29" s="41"/>
      <c r="E29" s="222"/>
    </row>
    <row r="30" spans="1:6" s="3" customFormat="1" ht="16.5" customHeight="1" x14ac:dyDescent="0.2">
      <c r="A30" s="86" t="s">
        <v>34</v>
      </c>
      <c r="B30" s="86" t="s">
        <v>3</v>
      </c>
      <c r="C30" s="4"/>
      <c r="D30" s="218"/>
      <c r="E30" s="219"/>
    </row>
    <row r="31" spans="1:6" s="3" customFormat="1" ht="16.5" customHeight="1" x14ac:dyDescent="0.2">
      <c r="A31" s="86" t="s">
        <v>35</v>
      </c>
      <c r="B31" s="86" t="s">
        <v>4</v>
      </c>
      <c r="C31" s="4"/>
      <c r="D31" s="218"/>
      <c r="E31" s="93"/>
    </row>
    <row r="32" spans="1:6" s="3" customFormat="1" ht="16.5" customHeight="1" x14ac:dyDescent="0.2">
      <c r="A32" s="86" t="s">
        <v>36</v>
      </c>
      <c r="B32" s="86" t="s">
        <v>5</v>
      </c>
      <c r="C32" s="4"/>
      <c r="D32" s="218"/>
      <c r="E32" s="93"/>
    </row>
    <row r="33" spans="1:5" s="3" customFormat="1" x14ac:dyDescent="0.2">
      <c r="A33" s="86" t="s">
        <v>37</v>
      </c>
      <c r="B33" s="86" t="s">
        <v>63</v>
      </c>
      <c r="C33" s="81">
        <f>SUM(C34:C35)</f>
        <v>0</v>
      </c>
      <c r="D33" s="81">
        <f>SUM(D34:D35)</f>
        <v>0</v>
      </c>
      <c r="E33" s="93"/>
    </row>
    <row r="34" spans="1:5" s="3" customFormat="1" ht="16.5" customHeight="1" x14ac:dyDescent="0.2">
      <c r="A34" s="95" t="s">
        <v>273</v>
      </c>
      <c r="B34" s="95" t="s">
        <v>56</v>
      </c>
      <c r="C34" s="4"/>
      <c r="D34" s="218"/>
      <c r="E34" s="93"/>
    </row>
    <row r="35" spans="1:5" s="3" customFormat="1" ht="16.5" customHeight="1" x14ac:dyDescent="0.2">
      <c r="A35" s="95" t="s">
        <v>274</v>
      </c>
      <c r="B35" s="95" t="s">
        <v>55</v>
      </c>
      <c r="C35" s="4"/>
      <c r="D35" s="218"/>
      <c r="E35" s="93"/>
    </row>
    <row r="36" spans="1:5" s="3" customFormat="1" ht="16.5" customHeight="1" x14ac:dyDescent="0.2">
      <c r="A36" s="86" t="s">
        <v>38</v>
      </c>
      <c r="B36" s="86" t="s">
        <v>49</v>
      </c>
      <c r="C36" s="4"/>
      <c r="D36" s="218"/>
      <c r="E36" s="93"/>
    </row>
    <row r="37" spans="1:5" s="3" customFormat="1" ht="16.5" customHeight="1" x14ac:dyDescent="0.2">
      <c r="A37" s="86" t="s">
        <v>39</v>
      </c>
      <c r="B37" s="86" t="s">
        <v>363</v>
      </c>
      <c r="C37" s="81">
        <f>SUM(C38:C43)</f>
        <v>0</v>
      </c>
      <c r="D37" s="81">
        <f>SUM(D38:D43)</f>
        <v>0</v>
      </c>
      <c r="E37" s="93"/>
    </row>
    <row r="38" spans="1:5" s="3" customFormat="1" ht="16.5" customHeight="1" x14ac:dyDescent="0.2">
      <c r="A38" s="17" t="s">
        <v>323</v>
      </c>
      <c r="B38" s="17" t="s">
        <v>327</v>
      </c>
      <c r="C38" s="4"/>
      <c r="D38" s="218"/>
      <c r="E38" s="93"/>
    </row>
    <row r="39" spans="1:5" s="3" customFormat="1" ht="16.5" customHeight="1" x14ac:dyDescent="0.2">
      <c r="A39" s="17" t="s">
        <v>324</v>
      </c>
      <c r="B39" s="17" t="s">
        <v>328</v>
      </c>
      <c r="C39" s="4"/>
      <c r="D39" s="218"/>
      <c r="E39" s="93"/>
    </row>
    <row r="40" spans="1:5" s="3" customFormat="1" ht="16.5" customHeight="1" x14ac:dyDescent="0.2">
      <c r="A40" s="17" t="s">
        <v>325</v>
      </c>
      <c r="B40" s="17" t="s">
        <v>331</v>
      </c>
      <c r="C40" s="4"/>
      <c r="D40" s="218"/>
      <c r="E40" s="93"/>
    </row>
    <row r="41" spans="1:5" s="3" customFormat="1" ht="16.5" customHeight="1" x14ac:dyDescent="0.2">
      <c r="A41" s="17" t="s">
        <v>330</v>
      </c>
      <c r="B41" s="17" t="s">
        <v>332</v>
      </c>
      <c r="C41" s="4"/>
      <c r="D41" s="218"/>
      <c r="E41" s="93"/>
    </row>
    <row r="42" spans="1:5" s="3" customFormat="1" ht="16.5" customHeight="1" x14ac:dyDescent="0.2">
      <c r="A42" s="17" t="s">
        <v>333</v>
      </c>
      <c r="B42" s="17" t="s">
        <v>429</v>
      </c>
      <c r="C42" s="4"/>
      <c r="D42" s="218"/>
      <c r="E42" s="93"/>
    </row>
    <row r="43" spans="1:5" s="3" customFormat="1" ht="16.5" customHeight="1" x14ac:dyDescent="0.2">
      <c r="A43" s="17" t="s">
        <v>430</v>
      </c>
      <c r="B43" s="17" t="s">
        <v>329</v>
      </c>
      <c r="C43" s="4"/>
      <c r="D43" s="218"/>
      <c r="E43" s="93"/>
    </row>
    <row r="44" spans="1:5" s="3" customFormat="1" ht="30" x14ac:dyDescent="0.2">
      <c r="A44" s="86" t="s">
        <v>40</v>
      </c>
      <c r="B44" s="86" t="s">
        <v>28</v>
      </c>
      <c r="C44" s="4"/>
      <c r="D44" s="218"/>
      <c r="E44" s="93"/>
    </row>
    <row r="45" spans="1:5" s="3" customFormat="1" ht="16.5" customHeight="1" x14ac:dyDescent="0.2">
      <c r="A45" s="86" t="s">
        <v>41</v>
      </c>
      <c r="B45" s="86" t="s">
        <v>24</v>
      </c>
      <c r="C45" s="4"/>
      <c r="D45" s="218"/>
      <c r="E45" s="93"/>
    </row>
    <row r="46" spans="1:5" s="3" customFormat="1" ht="16.5" customHeight="1" x14ac:dyDescent="0.2">
      <c r="A46" s="86" t="s">
        <v>42</v>
      </c>
      <c r="B46" s="86" t="s">
        <v>25</v>
      </c>
      <c r="C46" s="4"/>
      <c r="D46" s="218"/>
      <c r="E46" s="93"/>
    </row>
    <row r="47" spans="1:5" s="3" customFormat="1" ht="16.5" customHeight="1" x14ac:dyDescent="0.2">
      <c r="A47" s="86" t="s">
        <v>43</v>
      </c>
      <c r="B47" s="86" t="s">
        <v>26</v>
      </c>
      <c r="C47" s="4"/>
      <c r="D47" s="218"/>
      <c r="E47" s="93"/>
    </row>
    <row r="48" spans="1:5" s="3" customFormat="1" ht="16.5" customHeight="1" x14ac:dyDescent="0.2">
      <c r="A48" s="86" t="s">
        <v>44</v>
      </c>
      <c r="B48" s="86" t="s">
        <v>364</v>
      </c>
      <c r="C48" s="81">
        <f>SUM(C49:C51)</f>
        <v>0</v>
      </c>
      <c r="D48" s="81">
        <f>SUM(D49:D51)</f>
        <v>0</v>
      </c>
      <c r="E48" s="93"/>
    </row>
    <row r="49" spans="1:6" s="3" customFormat="1" ht="16.5" customHeight="1" x14ac:dyDescent="0.2">
      <c r="A49" s="95" t="s">
        <v>338</v>
      </c>
      <c r="B49" s="95" t="s">
        <v>341</v>
      </c>
      <c r="C49" s="4"/>
      <c r="D49" s="218"/>
      <c r="E49" s="93"/>
    </row>
    <row r="50" spans="1:6" s="3" customFormat="1" ht="16.5" customHeight="1" x14ac:dyDescent="0.2">
      <c r="A50" s="95" t="s">
        <v>339</v>
      </c>
      <c r="B50" s="95" t="s">
        <v>340</v>
      </c>
      <c r="C50" s="4"/>
      <c r="D50" s="218"/>
      <c r="E50" s="93"/>
    </row>
    <row r="51" spans="1:6" s="3" customFormat="1" ht="16.5" customHeight="1" x14ac:dyDescent="0.2">
      <c r="A51" s="95" t="s">
        <v>342</v>
      </c>
      <c r="B51" s="95" t="s">
        <v>343</v>
      </c>
      <c r="C51" s="4"/>
      <c r="D51" s="218"/>
      <c r="E51" s="93"/>
    </row>
    <row r="52" spans="1:6" s="3" customFormat="1" x14ac:dyDescent="0.2">
      <c r="A52" s="86" t="s">
        <v>45</v>
      </c>
      <c r="B52" s="86" t="s">
        <v>29</v>
      </c>
      <c r="C52" s="4"/>
      <c r="D52" s="218"/>
      <c r="E52" s="93"/>
    </row>
    <row r="53" spans="1:6" s="3" customFormat="1" ht="16.5" customHeight="1" x14ac:dyDescent="0.2">
      <c r="A53" s="86" t="s">
        <v>46</v>
      </c>
      <c r="B53" s="86" t="s">
        <v>6</v>
      </c>
      <c r="C53" s="4"/>
      <c r="D53" s="218"/>
      <c r="E53" s="219"/>
      <c r="F53" s="220"/>
    </row>
    <row r="54" spans="1:6" s="3" customFormat="1" ht="30" x14ac:dyDescent="0.2">
      <c r="A54" s="85">
        <v>1.3</v>
      </c>
      <c r="B54" s="85" t="s">
        <v>368</v>
      </c>
      <c r="C54" s="82">
        <f>SUM(C55:C56)</f>
        <v>0</v>
      </c>
      <c r="D54" s="82">
        <f>SUM(D55:D56)</f>
        <v>0</v>
      </c>
      <c r="E54" s="219"/>
      <c r="F54" s="220"/>
    </row>
    <row r="55" spans="1:6" s="3" customFormat="1" ht="30" x14ac:dyDescent="0.2">
      <c r="A55" s="86" t="s">
        <v>50</v>
      </c>
      <c r="B55" s="86" t="s">
        <v>48</v>
      </c>
      <c r="C55" s="4"/>
      <c r="D55" s="218"/>
      <c r="E55" s="219"/>
      <c r="F55" s="220"/>
    </row>
    <row r="56" spans="1:6" s="3" customFormat="1" ht="16.5" customHeight="1" x14ac:dyDescent="0.2">
      <c r="A56" s="86" t="s">
        <v>51</v>
      </c>
      <c r="B56" s="86" t="s">
        <v>47</v>
      </c>
      <c r="C56" s="4"/>
      <c r="D56" s="218"/>
      <c r="E56" s="219"/>
      <c r="F56" s="220"/>
    </row>
    <row r="57" spans="1:6" s="3" customFormat="1" x14ac:dyDescent="0.2">
      <c r="A57" s="85">
        <v>1.4</v>
      </c>
      <c r="B57" s="85" t="s">
        <v>370</v>
      </c>
      <c r="C57" s="4"/>
      <c r="D57" s="218"/>
      <c r="E57" s="219"/>
      <c r="F57" s="220"/>
    </row>
    <row r="58" spans="1:6" s="223" customFormat="1" x14ac:dyDescent="0.2">
      <c r="A58" s="85">
        <v>1.5</v>
      </c>
      <c r="B58" s="85" t="s">
        <v>7</v>
      </c>
      <c r="C58" s="221"/>
      <c r="D58" s="40"/>
      <c r="E58" s="222"/>
    </row>
    <row r="59" spans="1:6" s="223" customFormat="1" x14ac:dyDescent="0.3">
      <c r="A59" s="85">
        <v>1.6</v>
      </c>
      <c r="B59" s="45" t="s">
        <v>8</v>
      </c>
      <c r="C59" s="83">
        <f>SUM(C60:C64)</f>
        <v>0</v>
      </c>
      <c r="D59" s="84">
        <f>SUM(D60:D64)</f>
        <v>0</v>
      </c>
      <c r="E59" s="222"/>
    </row>
    <row r="60" spans="1:6" s="223" customFormat="1" x14ac:dyDescent="0.2">
      <c r="A60" s="86" t="s">
        <v>280</v>
      </c>
      <c r="B60" s="46" t="s">
        <v>52</v>
      </c>
      <c r="C60" s="221"/>
      <c r="D60" s="40"/>
      <c r="E60" s="222"/>
    </row>
    <row r="61" spans="1:6" s="223" customFormat="1" ht="30" x14ac:dyDescent="0.2">
      <c r="A61" s="86" t="s">
        <v>281</v>
      </c>
      <c r="B61" s="46" t="s">
        <v>54</v>
      </c>
      <c r="C61" s="221"/>
      <c r="D61" s="40"/>
      <c r="E61" s="222"/>
    </row>
    <row r="62" spans="1:6" s="223" customFormat="1" x14ac:dyDescent="0.2">
      <c r="A62" s="86" t="s">
        <v>282</v>
      </c>
      <c r="B62" s="46" t="s">
        <v>53</v>
      </c>
      <c r="C62" s="40"/>
      <c r="D62" s="40"/>
      <c r="E62" s="222"/>
    </row>
    <row r="63" spans="1:6" s="223" customFormat="1" x14ac:dyDescent="0.2">
      <c r="A63" s="86" t="s">
        <v>283</v>
      </c>
      <c r="B63" s="46" t="s">
        <v>27</v>
      </c>
      <c r="C63" s="221"/>
      <c r="D63" s="40"/>
      <c r="E63" s="222"/>
    </row>
    <row r="64" spans="1:6" s="223" customFormat="1" x14ac:dyDescent="0.2">
      <c r="A64" s="86" t="s">
        <v>309</v>
      </c>
      <c r="B64" s="46" t="s">
        <v>310</v>
      </c>
      <c r="C64" s="221"/>
      <c r="D64" s="40"/>
      <c r="E64" s="222"/>
    </row>
    <row r="65" spans="1:5" x14ac:dyDescent="0.3">
      <c r="A65" s="216">
        <v>2</v>
      </c>
      <c r="B65" s="216" t="s">
        <v>365</v>
      </c>
      <c r="C65" s="225"/>
      <c r="D65" s="83">
        <f>SUM(D66:D72)</f>
        <v>0</v>
      </c>
      <c r="E65" s="94"/>
    </row>
    <row r="66" spans="1:5" x14ac:dyDescent="0.3">
      <c r="A66" s="96">
        <v>2.1</v>
      </c>
      <c r="B66" s="226" t="s">
        <v>89</v>
      </c>
      <c r="C66" s="227"/>
      <c r="D66" s="22"/>
      <c r="E66" s="94"/>
    </row>
    <row r="67" spans="1:5" x14ac:dyDescent="0.3">
      <c r="A67" s="96">
        <v>2.2000000000000002</v>
      </c>
      <c r="B67" s="226" t="s">
        <v>366</v>
      </c>
      <c r="C67" s="227"/>
      <c r="D67" s="22"/>
      <c r="E67" s="94"/>
    </row>
    <row r="68" spans="1:5" x14ac:dyDescent="0.3">
      <c r="A68" s="96">
        <v>2.2999999999999998</v>
      </c>
      <c r="B68" s="226" t="s">
        <v>93</v>
      </c>
      <c r="C68" s="227"/>
      <c r="D68" s="22"/>
      <c r="E68" s="94"/>
    </row>
    <row r="69" spans="1:5" x14ac:dyDescent="0.3">
      <c r="A69" s="96">
        <v>2.4</v>
      </c>
      <c r="B69" s="226" t="s">
        <v>92</v>
      </c>
      <c r="C69" s="227"/>
      <c r="D69" s="22"/>
      <c r="E69" s="94"/>
    </row>
    <row r="70" spans="1:5" x14ac:dyDescent="0.3">
      <c r="A70" s="96">
        <v>2.5</v>
      </c>
      <c r="B70" s="226" t="s">
        <v>367</v>
      </c>
      <c r="C70" s="227"/>
      <c r="D70" s="22"/>
      <c r="E70" s="94"/>
    </row>
    <row r="71" spans="1:5" x14ac:dyDescent="0.3">
      <c r="A71" s="96">
        <v>2.6</v>
      </c>
      <c r="B71" s="226" t="s">
        <v>90</v>
      </c>
      <c r="C71" s="227"/>
      <c r="D71" s="22"/>
      <c r="E71" s="94"/>
    </row>
    <row r="72" spans="1:5" x14ac:dyDescent="0.3">
      <c r="A72" s="96">
        <v>2.7</v>
      </c>
      <c r="B72" s="226" t="s">
        <v>91</v>
      </c>
      <c r="C72" s="228"/>
      <c r="D72" s="22"/>
      <c r="E72" s="94"/>
    </row>
    <row r="73" spans="1:5" x14ac:dyDescent="0.3">
      <c r="A73" s="216">
        <v>3</v>
      </c>
      <c r="B73" s="216" t="s">
        <v>389</v>
      </c>
      <c r="C73" s="83"/>
      <c r="D73" s="22"/>
      <c r="E73" s="94"/>
    </row>
    <row r="74" spans="1:5" x14ac:dyDescent="0.3">
      <c r="A74" s="216">
        <v>4</v>
      </c>
      <c r="B74" s="216" t="s">
        <v>235</v>
      </c>
      <c r="C74" s="83"/>
      <c r="D74" s="83">
        <f>SUM(D75:D76)</f>
        <v>0</v>
      </c>
      <c r="E74" s="94"/>
    </row>
    <row r="75" spans="1:5" x14ac:dyDescent="0.3">
      <c r="A75" s="96">
        <v>4.0999999999999996</v>
      </c>
      <c r="B75" s="96" t="s">
        <v>236</v>
      </c>
      <c r="C75" s="227"/>
      <c r="D75" s="8"/>
      <c r="E75" s="94"/>
    </row>
    <row r="76" spans="1:5" x14ac:dyDescent="0.3">
      <c r="A76" s="96">
        <v>4.2</v>
      </c>
      <c r="B76" s="96" t="s">
        <v>237</v>
      </c>
      <c r="C76" s="228"/>
      <c r="D76" s="8"/>
      <c r="E76" s="94"/>
    </row>
    <row r="77" spans="1:5" x14ac:dyDescent="0.3">
      <c r="A77" s="216">
        <v>5</v>
      </c>
      <c r="B77" s="216" t="s">
        <v>262</v>
      </c>
      <c r="C77" s="242"/>
      <c r="D77" s="228"/>
      <c r="E77" s="94"/>
    </row>
    <row r="78" spans="1:5" x14ac:dyDescent="0.3">
      <c r="B78" s="44"/>
    </row>
    <row r="79" spans="1:5" x14ac:dyDescent="0.3">
      <c r="A79" s="466" t="s">
        <v>431</v>
      </c>
      <c r="B79" s="466"/>
      <c r="C79" s="466"/>
      <c r="D79" s="466"/>
      <c r="E79" s="5"/>
    </row>
    <row r="80" spans="1:5" x14ac:dyDescent="0.3">
      <c r="B80" s="44"/>
    </row>
    <row r="81" spans="1:9" s="23" customFormat="1" ht="12.75" x14ac:dyDescent="0.2"/>
    <row r="82" spans="1:9" x14ac:dyDescent="0.3">
      <c r="A82" s="67" t="s">
        <v>96</v>
      </c>
      <c r="E82" s="5"/>
    </row>
    <row r="83" spans="1:9" x14ac:dyDescent="0.3">
      <c r="E83"/>
      <c r="F83"/>
      <c r="G83"/>
      <c r="H83"/>
      <c r="I83"/>
    </row>
    <row r="84" spans="1:9" x14ac:dyDescent="0.3">
      <c r="D84" s="12"/>
      <c r="E84"/>
      <c r="F84"/>
      <c r="G84"/>
      <c r="H84"/>
      <c r="I84"/>
    </row>
    <row r="85" spans="1:9" x14ac:dyDescent="0.3">
      <c r="A85"/>
      <c r="B85" s="67" t="s">
        <v>386</v>
      </c>
      <c r="D85" s="12"/>
      <c r="E85"/>
      <c r="F85"/>
      <c r="G85"/>
      <c r="H85"/>
      <c r="I85"/>
    </row>
    <row r="86" spans="1:9" x14ac:dyDescent="0.3">
      <c r="A86"/>
      <c r="B86" s="2" t="s">
        <v>387</v>
      </c>
      <c r="D86" s="12"/>
      <c r="E86"/>
      <c r="F86"/>
      <c r="G86"/>
      <c r="H86"/>
      <c r="I86"/>
    </row>
    <row r="87" spans="1:9" customFormat="1" ht="12.75" x14ac:dyDescent="0.2">
      <c r="B87" s="64" t="s">
        <v>127</v>
      </c>
    </row>
    <row r="88" spans="1:9" s="23" customFormat="1" ht="12.75" x14ac:dyDescent="0.2"/>
  </sheetData>
  <mergeCells count="3">
    <mergeCell ref="C1:D1"/>
    <mergeCell ref="C2:D2"/>
    <mergeCell ref="A79:D79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3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9"/>
  <sheetViews>
    <sheetView showGridLines="0" view="pageBreakPreview" topLeftCell="A21" zoomScale="80" zoomScaleSheetLayoutView="80" workbookViewId="0">
      <selection activeCell="F50" sqref="F50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2" t="s">
        <v>285</v>
      </c>
      <c r="B1" s="112"/>
      <c r="C1" s="463" t="s">
        <v>97</v>
      </c>
      <c r="D1" s="463"/>
      <c r="E1" s="146"/>
    </row>
    <row r="2" spans="1:12" x14ac:dyDescent="0.3">
      <c r="A2" s="74" t="s">
        <v>128</v>
      </c>
      <c r="B2" s="112"/>
      <c r="C2" s="461" t="str">
        <f>'ფორმა N1'!L2</f>
        <v>01/09 - 13/11- 2020</v>
      </c>
      <c r="D2" s="462"/>
      <c r="E2" s="146"/>
    </row>
    <row r="3" spans="1:12" x14ac:dyDescent="0.3">
      <c r="A3" s="74"/>
      <c r="B3" s="112"/>
      <c r="C3" s="332"/>
      <c r="D3" s="332"/>
      <c r="E3" s="146"/>
    </row>
    <row r="4" spans="1:12" s="2" customFormat="1" x14ac:dyDescent="0.3">
      <c r="A4" s="75" t="s">
        <v>257</v>
      </c>
      <c r="B4" s="75"/>
      <c r="C4" s="74"/>
      <c r="D4" s="74"/>
      <c r="E4" s="106"/>
      <c r="L4" s="21"/>
    </row>
    <row r="5" spans="1:12" s="2" customFormat="1" x14ac:dyDescent="0.3">
      <c r="A5" s="117" t="str">
        <f>'ფორმა N1'!A5</f>
        <v>საქართველოს მწვანეთა პარტია</v>
      </c>
      <c r="B5" s="109"/>
      <c r="C5" s="59"/>
      <c r="D5" s="59"/>
      <c r="E5" s="106"/>
    </row>
    <row r="6" spans="1:12" s="2" customFormat="1" x14ac:dyDescent="0.3">
      <c r="A6" s="75"/>
      <c r="B6" s="75"/>
      <c r="C6" s="74"/>
      <c r="D6" s="74"/>
      <c r="E6" s="106"/>
    </row>
    <row r="7" spans="1:12" s="6" customFormat="1" x14ac:dyDescent="0.3">
      <c r="A7" s="331"/>
      <c r="B7" s="331"/>
      <c r="C7" s="76"/>
      <c r="D7" s="76"/>
      <c r="E7" s="147"/>
    </row>
    <row r="8" spans="1:12" s="6" customFormat="1" ht="30" x14ac:dyDescent="0.3">
      <c r="A8" s="104" t="s">
        <v>64</v>
      </c>
      <c r="B8" s="77" t="s">
        <v>11</v>
      </c>
      <c r="C8" s="77" t="s">
        <v>10</v>
      </c>
      <c r="D8" s="77" t="s">
        <v>9</v>
      </c>
      <c r="E8" s="147"/>
    </row>
    <row r="9" spans="1:12" s="9" customFormat="1" ht="18" x14ac:dyDescent="0.2">
      <c r="A9" s="13">
        <v>1</v>
      </c>
      <c r="B9" s="13" t="s">
        <v>57</v>
      </c>
      <c r="C9" s="80">
        <f>SUM(C10,C14,C54,C57,C58,C59,C76)</f>
        <v>0</v>
      </c>
      <c r="D9" s="430">
        <f>SUM(D10,D14,D54,D57,D58,D59,D65,D72,D73)</f>
        <v>36909.879999999997</v>
      </c>
      <c r="E9" s="148"/>
    </row>
    <row r="10" spans="1:12" s="9" customFormat="1" ht="18" x14ac:dyDescent="0.2">
      <c r="A10" s="14">
        <v>1.1000000000000001</v>
      </c>
      <c r="B10" s="14" t="s">
        <v>58</v>
      </c>
      <c r="C10" s="82">
        <f>SUM(C11:C13)</f>
        <v>0</v>
      </c>
      <c r="D10" s="431">
        <f>SUM(D11:D13)</f>
        <v>0</v>
      </c>
      <c r="E10" s="148"/>
    </row>
    <row r="11" spans="1:12" s="9" customFormat="1" ht="16.5" customHeight="1" x14ac:dyDescent="0.2">
      <c r="A11" s="16" t="s">
        <v>30</v>
      </c>
      <c r="B11" s="16" t="s">
        <v>59</v>
      </c>
      <c r="C11" s="33"/>
      <c r="D11" s="427"/>
      <c r="E11" s="148"/>
    </row>
    <row r="12" spans="1:12" ht="16.5" customHeight="1" x14ac:dyDescent="0.3">
      <c r="A12" s="16" t="s">
        <v>31</v>
      </c>
      <c r="B12" s="16" t="s">
        <v>0</v>
      </c>
      <c r="C12" s="33"/>
      <c r="D12" s="427"/>
      <c r="E12" s="146"/>
    </row>
    <row r="13" spans="1:12" ht="16.5" customHeight="1" x14ac:dyDescent="0.3">
      <c r="A13" s="364" t="s">
        <v>447</v>
      </c>
      <c r="B13" s="365" t="s">
        <v>449</v>
      </c>
      <c r="C13" s="365"/>
      <c r="D13" s="432"/>
      <c r="E13" s="146"/>
    </row>
    <row r="14" spans="1:12" x14ac:dyDescent="0.3">
      <c r="A14" s="14">
        <v>1.2</v>
      </c>
      <c r="B14" s="14" t="s">
        <v>60</v>
      </c>
      <c r="C14" s="82">
        <f>SUM(C15,C18,C30:C33,C36,C37,C44,C45,C46,C47,C48,C52,C53)</f>
        <v>0</v>
      </c>
      <c r="D14" s="431">
        <f>SUM(D15,D18,D30:D33,D36,D37,D44,D45,D46,D47,D48,D52,D53)</f>
        <v>36909.879999999997</v>
      </c>
      <c r="E14" s="146"/>
    </row>
    <row r="15" spans="1:12" x14ac:dyDescent="0.3">
      <c r="A15" s="16" t="s">
        <v>32</v>
      </c>
      <c r="B15" s="16" t="s">
        <v>1</v>
      </c>
      <c r="C15" s="81">
        <f>SUM(C16:C17)</f>
        <v>0</v>
      </c>
      <c r="D15" s="81">
        <f>SUM(D16:D17)</f>
        <v>0</v>
      </c>
      <c r="E15" s="146"/>
    </row>
    <row r="16" spans="1:12" ht="17.25" customHeight="1" x14ac:dyDescent="0.3">
      <c r="A16" s="17" t="s">
        <v>87</v>
      </c>
      <c r="B16" s="17" t="s">
        <v>61</v>
      </c>
      <c r="C16" s="35"/>
      <c r="D16" s="36"/>
      <c r="E16" s="146"/>
    </row>
    <row r="17" spans="1:5" ht="17.25" customHeight="1" x14ac:dyDescent="0.3">
      <c r="A17" s="17" t="s">
        <v>88</v>
      </c>
      <c r="B17" s="17" t="s">
        <v>62</v>
      </c>
      <c r="C17" s="35"/>
      <c r="D17" s="36"/>
      <c r="E17" s="146"/>
    </row>
    <row r="18" spans="1:5" x14ac:dyDescent="0.3">
      <c r="A18" s="16" t="s">
        <v>33</v>
      </c>
      <c r="B18" s="16" t="s">
        <v>2</v>
      </c>
      <c r="C18" s="81">
        <f>SUM(C19:C24,C29)</f>
        <v>0</v>
      </c>
      <c r="D18" s="81">
        <f>SUM(D19:D24,D29)</f>
        <v>0</v>
      </c>
      <c r="E18" s="146"/>
    </row>
    <row r="19" spans="1:5" ht="30" x14ac:dyDescent="0.3">
      <c r="A19" s="17" t="s">
        <v>12</v>
      </c>
      <c r="B19" s="17" t="s">
        <v>233</v>
      </c>
      <c r="C19" s="37"/>
      <c r="D19" s="38"/>
      <c r="E19" s="146"/>
    </row>
    <row r="20" spans="1:5" x14ac:dyDescent="0.3">
      <c r="A20" s="17" t="s">
        <v>13</v>
      </c>
      <c r="B20" s="17" t="s">
        <v>14</v>
      </c>
      <c r="C20" s="37"/>
      <c r="D20" s="39"/>
      <c r="E20" s="146"/>
    </row>
    <row r="21" spans="1:5" ht="30" x14ac:dyDescent="0.3">
      <c r="A21" s="17" t="s">
        <v>264</v>
      </c>
      <c r="B21" s="17" t="s">
        <v>22</v>
      </c>
      <c r="C21" s="37"/>
      <c r="D21" s="40"/>
      <c r="E21" s="146"/>
    </row>
    <row r="22" spans="1:5" x14ac:dyDescent="0.3">
      <c r="A22" s="17" t="s">
        <v>265</v>
      </c>
      <c r="B22" s="17" t="s">
        <v>15</v>
      </c>
      <c r="C22" s="37"/>
      <c r="D22" s="40"/>
      <c r="E22" s="146"/>
    </row>
    <row r="23" spans="1:5" x14ac:dyDescent="0.3">
      <c r="A23" s="17" t="s">
        <v>266</v>
      </c>
      <c r="B23" s="17" t="s">
        <v>16</v>
      </c>
      <c r="C23" s="37"/>
      <c r="D23" s="40"/>
      <c r="E23" s="146"/>
    </row>
    <row r="24" spans="1:5" x14ac:dyDescent="0.3">
      <c r="A24" s="17" t="s">
        <v>267</v>
      </c>
      <c r="B24" s="17" t="s">
        <v>17</v>
      </c>
      <c r="C24" s="115">
        <f>SUM(C25:C28)</f>
        <v>0</v>
      </c>
      <c r="D24" s="115">
        <f>SUM(D25:D28)</f>
        <v>0</v>
      </c>
      <c r="E24" s="146"/>
    </row>
    <row r="25" spans="1:5" ht="16.5" customHeight="1" x14ac:dyDescent="0.3">
      <c r="A25" s="18" t="s">
        <v>268</v>
      </c>
      <c r="B25" s="18" t="s">
        <v>18</v>
      </c>
      <c r="C25" s="37"/>
      <c r="D25" s="40"/>
      <c r="E25" s="146"/>
    </row>
    <row r="26" spans="1:5" ht="16.5" customHeight="1" x14ac:dyDescent="0.3">
      <c r="A26" s="18" t="s">
        <v>269</v>
      </c>
      <c r="B26" s="18" t="s">
        <v>19</v>
      </c>
      <c r="C26" s="37"/>
      <c r="D26" s="40"/>
      <c r="E26" s="146"/>
    </row>
    <row r="27" spans="1:5" ht="16.5" customHeight="1" x14ac:dyDescent="0.3">
      <c r="A27" s="18" t="s">
        <v>270</v>
      </c>
      <c r="B27" s="18" t="s">
        <v>20</v>
      </c>
      <c r="C27" s="37"/>
      <c r="D27" s="40"/>
      <c r="E27" s="146"/>
    </row>
    <row r="28" spans="1:5" ht="16.5" customHeight="1" x14ac:dyDescent="0.3">
      <c r="A28" s="18" t="s">
        <v>271</v>
      </c>
      <c r="B28" s="18" t="s">
        <v>23</v>
      </c>
      <c r="C28" s="37"/>
      <c r="D28" s="41"/>
      <c r="E28" s="146"/>
    </row>
    <row r="29" spans="1:5" x14ac:dyDescent="0.3">
      <c r="A29" s="17" t="s">
        <v>272</v>
      </c>
      <c r="B29" s="17" t="s">
        <v>21</v>
      </c>
      <c r="C29" s="37"/>
      <c r="D29" s="41"/>
      <c r="E29" s="146"/>
    </row>
    <row r="30" spans="1:5" x14ac:dyDescent="0.3">
      <c r="A30" s="16" t="s">
        <v>34</v>
      </c>
      <c r="B30" s="16" t="s">
        <v>3</v>
      </c>
      <c r="C30" s="33"/>
      <c r="D30" s="34"/>
      <c r="E30" s="146"/>
    </row>
    <row r="31" spans="1:5" x14ac:dyDescent="0.3">
      <c r="A31" s="16" t="s">
        <v>35</v>
      </c>
      <c r="B31" s="16" t="s">
        <v>4</v>
      </c>
      <c r="C31" s="33"/>
      <c r="D31" s="34"/>
      <c r="E31" s="146"/>
    </row>
    <row r="32" spans="1:5" x14ac:dyDescent="0.3">
      <c r="A32" s="16" t="s">
        <v>36</v>
      </c>
      <c r="B32" s="16" t="s">
        <v>5</v>
      </c>
      <c r="C32" s="33"/>
      <c r="D32" s="34"/>
      <c r="E32" s="146"/>
    </row>
    <row r="33" spans="1:5" x14ac:dyDescent="0.3">
      <c r="A33" s="16" t="s">
        <v>37</v>
      </c>
      <c r="B33" s="16" t="s">
        <v>63</v>
      </c>
      <c r="C33" s="81">
        <f>SUM(C34:C35)</f>
        <v>0</v>
      </c>
      <c r="D33" s="81">
        <f>SUM(D34:D35)</f>
        <v>0</v>
      </c>
      <c r="E33" s="146"/>
    </row>
    <row r="34" spans="1:5" x14ac:dyDescent="0.3">
      <c r="A34" s="17" t="s">
        <v>273</v>
      </c>
      <c r="B34" s="17" t="s">
        <v>56</v>
      </c>
      <c r="C34" s="33"/>
      <c r="D34" s="34"/>
      <c r="E34" s="146"/>
    </row>
    <row r="35" spans="1:5" x14ac:dyDescent="0.3">
      <c r="A35" s="17" t="s">
        <v>274</v>
      </c>
      <c r="B35" s="17" t="s">
        <v>55</v>
      </c>
      <c r="C35" s="33"/>
      <c r="D35" s="34"/>
      <c r="E35" s="146"/>
    </row>
    <row r="36" spans="1:5" x14ac:dyDescent="0.3">
      <c r="A36" s="16" t="s">
        <v>38</v>
      </c>
      <c r="B36" s="16" t="s">
        <v>49</v>
      </c>
      <c r="C36" s="33"/>
      <c r="D36" s="427">
        <v>28.45</v>
      </c>
      <c r="E36" s="146"/>
    </row>
    <row r="37" spans="1:5" x14ac:dyDescent="0.3">
      <c r="A37" s="16" t="s">
        <v>39</v>
      </c>
      <c r="B37" s="16" t="s">
        <v>326</v>
      </c>
      <c r="C37" s="81">
        <f>SUM(C38:C43)</f>
        <v>0</v>
      </c>
      <c r="D37" s="428">
        <f>SUM(D38:D43)</f>
        <v>36881.43</v>
      </c>
      <c r="E37" s="146"/>
    </row>
    <row r="38" spans="1:5" x14ac:dyDescent="0.3">
      <c r="A38" s="17" t="s">
        <v>323</v>
      </c>
      <c r="B38" s="17" t="s">
        <v>327</v>
      </c>
      <c r="C38" s="33"/>
      <c r="D38" s="429"/>
      <c r="E38" s="146"/>
    </row>
    <row r="39" spans="1:5" x14ac:dyDescent="0.3">
      <c r="A39" s="17" t="s">
        <v>324</v>
      </c>
      <c r="B39" s="17" t="s">
        <v>328</v>
      </c>
      <c r="C39" s="33"/>
      <c r="D39" s="429">
        <v>6870.8</v>
      </c>
      <c r="E39" s="146"/>
    </row>
    <row r="40" spans="1:5" x14ac:dyDescent="0.3">
      <c r="A40" s="17" t="s">
        <v>325</v>
      </c>
      <c r="B40" s="17" t="s">
        <v>331</v>
      </c>
      <c r="C40" s="33"/>
      <c r="D40" s="427">
        <v>12470.63</v>
      </c>
      <c r="E40" s="146"/>
    </row>
    <row r="41" spans="1:5" x14ac:dyDescent="0.3">
      <c r="A41" s="17" t="s">
        <v>330</v>
      </c>
      <c r="B41" s="17" t="s">
        <v>332</v>
      </c>
      <c r="C41" s="33"/>
      <c r="D41" s="34"/>
      <c r="E41" s="146"/>
    </row>
    <row r="42" spans="1:5" x14ac:dyDescent="0.3">
      <c r="A42" s="17" t="s">
        <v>333</v>
      </c>
      <c r="B42" s="17" t="s">
        <v>429</v>
      </c>
      <c r="C42" s="33"/>
      <c r="D42" s="34"/>
      <c r="E42" s="146"/>
    </row>
    <row r="43" spans="1:5" x14ac:dyDescent="0.3">
      <c r="A43" s="17" t="s">
        <v>430</v>
      </c>
      <c r="B43" s="17" t="s">
        <v>329</v>
      </c>
      <c r="C43" s="33"/>
      <c r="D43" s="34">
        <v>17540</v>
      </c>
      <c r="E43" s="146"/>
    </row>
    <row r="44" spans="1:5" ht="30" x14ac:dyDescent="0.3">
      <c r="A44" s="16" t="s">
        <v>40</v>
      </c>
      <c r="B44" s="16" t="s">
        <v>28</v>
      </c>
      <c r="C44" s="33"/>
      <c r="D44" s="34"/>
      <c r="E44" s="146"/>
    </row>
    <row r="45" spans="1:5" x14ac:dyDescent="0.3">
      <c r="A45" s="16" t="s">
        <v>41</v>
      </c>
      <c r="B45" s="16" t="s">
        <v>24</v>
      </c>
      <c r="C45" s="33"/>
      <c r="D45" s="34"/>
      <c r="E45" s="146"/>
    </row>
    <row r="46" spans="1:5" x14ac:dyDescent="0.3">
      <c r="A46" s="16" t="s">
        <v>42</v>
      </c>
      <c r="B46" s="16" t="s">
        <v>25</v>
      </c>
      <c r="C46" s="33"/>
      <c r="D46" s="34"/>
      <c r="E46" s="146"/>
    </row>
    <row r="47" spans="1:5" x14ac:dyDescent="0.3">
      <c r="A47" s="16" t="s">
        <v>43</v>
      </c>
      <c r="B47" s="16" t="s">
        <v>26</v>
      </c>
      <c r="C47" s="33"/>
      <c r="D47" s="34"/>
      <c r="E47" s="146"/>
    </row>
    <row r="48" spans="1:5" x14ac:dyDescent="0.3">
      <c r="A48" s="16" t="s">
        <v>44</v>
      </c>
      <c r="B48" s="16" t="s">
        <v>279</v>
      </c>
      <c r="C48" s="81">
        <f>SUM(C49:C51)</f>
        <v>0</v>
      </c>
      <c r="D48" s="81">
        <f>SUM(D49:D51)</f>
        <v>0</v>
      </c>
      <c r="E48" s="146"/>
    </row>
    <row r="49" spans="1:5" x14ac:dyDescent="0.3">
      <c r="A49" s="95" t="s">
        <v>338</v>
      </c>
      <c r="B49" s="95" t="s">
        <v>341</v>
      </c>
      <c r="C49" s="33"/>
      <c r="D49" s="34"/>
      <c r="E49" s="146"/>
    </row>
    <row r="50" spans="1:5" x14ac:dyDescent="0.3">
      <c r="A50" s="95" t="s">
        <v>339</v>
      </c>
      <c r="B50" s="95" t="s">
        <v>340</v>
      </c>
      <c r="C50" s="33"/>
      <c r="D50" s="34"/>
      <c r="E50" s="146"/>
    </row>
    <row r="51" spans="1:5" x14ac:dyDescent="0.3">
      <c r="A51" s="95" t="s">
        <v>342</v>
      </c>
      <c r="B51" s="95" t="s">
        <v>343</v>
      </c>
      <c r="C51" s="33"/>
      <c r="D51" s="34"/>
      <c r="E51" s="146"/>
    </row>
    <row r="52" spans="1:5" ht="26.25" customHeight="1" x14ac:dyDescent="0.3">
      <c r="A52" s="16" t="s">
        <v>45</v>
      </c>
      <c r="B52" s="16" t="s">
        <v>29</v>
      </c>
      <c r="C52" s="33"/>
      <c r="D52" s="34"/>
      <c r="E52" s="146"/>
    </row>
    <row r="53" spans="1:5" x14ac:dyDescent="0.3">
      <c r="A53" s="16" t="s">
        <v>46</v>
      </c>
      <c r="B53" s="16" t="s">
        <v>6</v>
      </c>
      <c r="C53" s="33"/>
      <c r="D53" s="34"/>
      <c r="E53" s="146"/>
    </row>
    <row r="54" spans="1:5" ht="30" x14ac:dyDescent="0.3">
      <c r="A54" s="14">
        <v>1.3</v>
      </c>
      <c r="B54" s="85" t="s">
        <v>368</v>
      </c>
      <c r="C54" s="82">
        <f>SUM(C55:C56)</f>
        <v>0</v>
      </c>
      <c r="D54" s="82">
        <f>SUM(D55:D56)</f>
        <v>0</v>
      </c>
      <c r="E54" s="146"/>
    </row>
    <row r="55" spans="1:5" ht="30" x14ac:dyDescent="0.3">
      <c r="A55" s="16" t="s">
        <v>50</v>
      </c>
      <c r="B55" s="16" t="s">
        <v>48</v>
      </c>
      <c r="C55" s="33"/>
      <c r="D55" s="34"/>
      <c r="E55" s="146"/>
    </row>
    <row r="56" spans="1:5" x14ac:dyDescent="0.3">
      <c r="A56" s="16" t="s">
        <v>51</v>
      </c>
      <c r="B56" s="16" t="s">
        <v>47</v>
      </c>
      <c r="C56" s="33"/>
      <c r="D56" s="34"/>
      <c r="E56" s="146"/>
    </row>
    <row r="57" spans="1:5" x14ac:dyDescent="0.3">
      <c r="A57" s="14">
        <v>1.4</v>
      </c>
      <c r="B57" s="14" t="s">
        <v>370</v>
      </c>
      <c r="C57" s="33"/>
      <c r="D57" s="34"/>
      <c r="E57" s="146"/>
    </row>
    <row r="58" spans="1:5" x14ac:dyDescent="0.3">
      <c r="A58" s="14">
        <v>1.5</v>
      </c>
      <c r="B58" s="14" t="s">
        <v>7</v>
      </c>
      <c r="C58" s="37"/>
      <c r="D58" s="40"/>
      <c r="E58" s="146"/>
    </row>
    <row r="59" spans="1:5" x14ac:dyDescent="0.3">
      <c r="A59" s="14">
        <v>1.6</v>
      </c>
      <c r="B59" s="45" t="s">
        <v>8</v>
      </c>
      <c r="C59" s="82">
        <f>SUM(C60:C64)</f>
        <v>0</v>
      </c>
      <c r="D59" s="82">
        <f>SUM(D60:D64)</f>
        <v>0</v>
      </c>
      <c r="E59" s="146"/>
    </row>
    <row r="60" spans="1:5" x14ac:dyDescent="0.3">
      <c r="A60" s="16" t="s">
        <v>280</v>
      </c>
      <c r="B60" s="46" t="s">
        <v>52</v>
      </c>
      <c r="C60" s="37"/>
      <c r="D60" s="40"/>
      <c r="E60" s="146"/>
    </row>
    <row r="61" spans="1:5" ht="30" x14ac:dyDescent="0.3">
      <c r="A61" s="16" t="s">
        <v>281</v>
      </c>
      <c r="B61" s="46" t="s">
        <v>54</v>
      </c>
      <c r="C61" s="37"/>
      <c r="D61" s="40"/>
      <c r="E61" s="146"/>
    </row>
    <row r="62" spans="1:5" x14ac:dyDescent="0.3">
      <c r="A62" s="16" t="s">
        <v>282</v>
      </c>
      <c r="B62" s="46" t="s">
        <v>53</v>
      </c>
      <c r="C62" s="40"/>
      <c r="D62" s="40"/>
      <c r="E62" s="146"/>
    </row>
    <row r="63" spans="1:5" x14ac:dyDescent="0.3">
      <c r="A63" s="16" t="s">
        <v>283</v>
      </c>
      <c r="B63" s="46" t="s">
        <v>27</v>
      </c>
      <c r="C63" s="37"/>
      <c r="D63" s="40"/>
      <c r="E63" s="146"/>
    </row>
    <row r="64" spans="1:5" x14ac:dyDescent="0.3">
      <c r="A64" s="16" t="s">
        <v>309</v>
      </c>
      <c r="B64" s="195" t="s">
        <v>310</v>
      </c>
      <c r="C64" s="37"/>
      <c r="D64" s="196"/>
      <c r="E64" s="146"/>
    </row>
    <row r="65" spans="1:5" x14ac:dyDescent="0.3">
      <c r="A65" s="13">
        <v>2</v>
      </c>
      <c r="B65" s="47" t="s">
        <v>95</v>
      </c>
      <c r="C65" s="245"/>
      <c r="D65" s="116">
        <f>SUM(D66:D71)</f>
        <v>0</v>
      </c>
      <c r="E65" s="146"/>
    </row>
    <row r="66" spans="1:5" x14ac:dyDescent="0.3">
      <c r="A66" s="15">
        <v>2.1</v>
      </c>
      <c r="B66" s="48" t="s">
        <v>89</v>
      </c>
      <c r="C66" s="245"/>
      <c r="D66" s="42"/>
      <c r="E66" s="146"/>
    </row>
    <row r="67" spans="1:5" x14ac:dyDescent="0.3">
      <c r="A67" s="15">
        <v>2.2000000000000002</v>
      </c>
      <c r="B67" s="48" t="s">
        <v>93</v>
      </c>
      <c r="C67" s="247"/>
      <c r="D67" s="43"/>
      <c r="E67" s="146"/>
    </row>
    <row r="68" spans="1:5" x14ac:dyDescent="0.3">
      <c r="A68" s="15">
        <v>2.2999999999999998</v>
      </c>
      <c r="B68" s="48" t="s">
        <v>92</v>
      </c>
      <c r="C68" s="247"/>
      <c r="D68" s="43"/>
      <c r="E68" s="146"/>
    </row>
    <row r="69" spans="1:5" x14ac:dyDescent="0.3">
      <c r="A69" s="15">
        <v>2.4</v>
      </c>
      <c r="B69" s="48" t="s">
        <v>94</v>
      </c>
      <c r="C69" s="247"/>
      <c r="D69" s="43"/>
      <c r="E69" s="146"/>
    </row>
    <row r="70" spans="1:5" x14ac:dyDescent="0.3">
      <c r="A70" s="15">
        <v>2.5</v>
      </c>
      <c r="B70" s="48" t="s">
        <v>90</v>
      </c>
      <c r="C70" s="247"/>
      <c r="D70" s="43"/>
      <c r="E70" s="146"/>
    </row>
    <row r="71" spans="1:5" x14ac:dyDescent="0.3">
      <c r="A71" s="15">
        <v>2.6</v>
      </c>
      <c r="B71" s="48" t="s">
        <v>91</v>
      </c>
      <c r="C71" s="247"/>
      <c r="D71" s="43"/>
      <c r="E71" s="146"/>
    </row>
    <row r="72" spans="1:5" s="2" customFormat="1" x14ac:dyDescent="0.3">
      <c r="A72" s="13">
        <v>3</v>
      </c>
      <c r="B72" s="243" t="s">
        <v>389</v>
      </c>
      <c r="C72" s="246"/>
      <c r="D72" s="244"/>
      <c r="E72" s="103"/>
    </row>
    <row r="73" spans="1:5" s="2" customFormat="1" x14ac:dyDescent="0.3">
      <c r="A73" s="13">
        <v>4</v>
      </c>
      <c r="B73" s="13" t="s">
        <v>235</v>
      </c>
      <c r="C73" s="246">
        <f>SUM(C74:C75)</f>
        <v>0</v>
      </c>
      <c r="D73" s="83">
        <f>SUM(D74:D75)</f>
        <v>0</v>
      </c>
      <c r="E73" s="103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3"/>
    </row>
    <row r="75" spans="1:5" s="2" customFormat="1" x14ac:dyDescent="0.3">
      <c r="A75" s="15">
        <v>4.2</v>
      </c>
      <c r="B75" s="15" t="s">
        <v>237</v>
      </c>
      <c r="C75" s="8"/>
      <c r="D75" s="8"/>
      <c r="E75" s="103"/>
    </row>
    <row r="76" spans="1:5" s="2" customFormat="1" x14ac:dyDescent="0.3">
      <c r="A76" s="13">
        <v>5</v>
      </c>
      <c r="B76" s="241" t="s">
        <v>262</v>
      </c>
      <c r="C76" s="8"/>
      <c r="D76" s="83"/>
      <c r="E76" s="103"/>
    </row>
    <row r="77" spans="1:5" s="2" customFormat="1" x14ac:dyDescent="0.3">
      <c r="A77" s="341"/>
      <c r="B77" s="341"/>
      <c r="C77" s="12"/>
      <c r="D77" s="12"/>
      <c r="E77" s="103"/>
    </row>
    <row r="78" spans="1:5" s="2" customFormat="1" x14ac:dyDescent="0.3">
      <c r="A78" s="466" t="s">
        <v>431</v>
      </c>
      <c r="B78" s="466"/>
      <c r="C78" s="466"/>
      <c r="D78" s="466"/>
      <c r="E78" s="103"/>
    </row>
    <row r="79" spans="1:5" s="2" customFormat="1" x14ac:dyDescent="0.3">
      <c r="A79" s="341"/>
      <c r="B79" s="341"/>
      <c r="C79" s="12"/>
      <c r="D79" s="12"/>
      <c r="E79" s="103"/>
    </row>
    <row r="80" spans="1:5" s="23" customFormat="1" ht="12.75" x14ac:dyDescent="0.2"/>
    <row r="81" spans="1:9" s="2" customFormat="1" x14ac:dyDescent="0.3">
      <c r="A81" s="67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4" t="s">
        <v>432</v>
      </c>
      <c r="D84" s="12"/>
      <c r="E84"/>
      <c r="F84"/>
      <c r="G84"/>
      <c r="H84"/>
      <c r="I84"/>
    </row>
    <row r="85" spans="1:9" s="2" customFormat="1" x14ac:dyDescent="0.3">
      <c r="A85"/>
      <c r="B85" s="467" t="s">
        <v>433</v>
      </c>
      <c r="C85" s="467"/>
      <c r="D85" s="467"/>
      <c r="E85"/>
      <c r="F85"/>
      <c r="G85"/>
      <c r="H85"/>
      <c r="I85"/>
    </row>
    <row r="86" spans="1:9" customFormat="1" ht="12.75" x14ac:dyDescent="0.2">
      <c r="B86" s="64" t="s">
        <v>434</v>
      </c>
    </row>
    <row r="87" spans="1:9" s="2" customFormat="1" x14ac:dyDescent="0.3">
      <c r="A87" s="11"/>
      <c r="B87" s="467" t="s">
        <v>435</v>
      </c>
      <c r="C87" s="467"/>
      <c r="D87" s="467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ignoredErrors>
    <ignoredError sqref="D3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9"/>
  <sheetViews>
    <sheetView showGridLines="0" view="pageBreakPreview" zoomScale="80" zoomScaleNormal="100" zoomScaleSheetLayoutView="80" workbookViewId="0">
      <selection activeCell="F50" sqref="F50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307</v>
      </c>
      <c r="B1" s="75"/>
      <c r="C1" s="463" t="s">
        <v>97</v>
      </c>
      <c r="D1" s="463"/>
      <c r="E1" s="89"/>
    </row>
    <row r="2" spans="1:5" s="6" customFormat="1" x14ac:dyDescent="0.3">
      <c r="A2" s="72" t="s">
        <v>301</v>
      </c>
      <c r="B2" s="75"/>
      <c r="C2" s="461" t="str">
        <f>'ფორმა N1'!L2</f>
        <v>01/09 - 13/11- 2020</v>
      </c>
      <c r="D2" s="461"/>
      <c r="E2" s="89"/>
    </row>
    <row r="3" spans="1:5" s="6" customFormat="1" x14ac:dyDescent="0.3">
      <c r="A3" s="74" t="s">
        <v>128</v>
      </c>
      <c r="B3" s="72"/>
      <c r="C3" s="155"/>
      <c r="D3" s="155"/>
      <c r="E3" s="89"/>
    </row>
    <row r="4" spans="1:5" s="6" customFormat="1" x14ac:dyDescent="0.3">
      <c r="A4" s="74"/>
      <c r="B4" s="74"/>
      <c r="C4" s="155"/>
      <c r="D4" s="155"/>
      <c r="E4" s="89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 x14ac:dyDescent="0.3">
      <c r="A6" s="406" t="str">
        <f>'ფორმა N1'!A5</f>
        <v>საქართველოს მწვანეთა პარტია</v>
      </c>
      <c r="B6" s="78"/>
      <c r="C6" s="79"/>
      <c r="D6" s="79"/>
      <c r="E6" s="90"/>
    </row>
    <row r="7" spans="1:5" x14ac:dyDescent="0.3">
      <c r="A7" s="75"/>
      <c r="B7" s="75"/>
      <c r="C7" s="74"/>
      <c r="D7" s="74"/>
      <c r="E7" s="90"/>
    </row>
    <row r="8" spans="1:5" s="6" customFormat="1" x14ac:dyDescent="0.3">
      <c r="A8" s="154"/>
      <c r="B8" s="154"/>
      <c r="C8" s="76"/>
      <c r="D8" s="76"/>
      <c r="E8" s="89"/>
    </row>
    <row r="9" spans="1:5" s="6" customFormat="1" ht="30" x14ac:dyDescent="0.3">
      <c r="A9" s="87" t="s">
        <v>64</v>
      </c>
      <c r="B9" s="87" t="s">
        <v>306</v>
      </c>
      <c r="C9" s="77" t="s">
        <v>10</v>
      </c>
      <c r="D9" s="77" t="s">
        <v>9</v>
      </c>
      <c r="E9" s="89"/>
    </row>
    <row r="10" spans="1:5" s="9" customFormat="1" ht="18" x14ac:dyDescent="0.2">
      <c r="A10" s="96" t="s">
        <v>302</v>
      </c>
      <c r="B10" s="96"/>
      <c r="C10" s="4"/>
      <c r="D10" s="4"/>
      <c r="E10" s="91"/>
    </row>
    <row r="11" spans="1:5" s="10" customFormat="1" x14ac:dyDescent="0.2">
      <c r="A11" s="96" t="s">
        <v>303</v>
      </c>
      <c r="B11" s="96"/>
      <c r="C11" s="4"/>
      <c r="D11" s="4"/>
      <c r="E11" s="92"/>
    </row>
    <row r="12" spans="1:5" s="10" customFormat="1" x14ac:dyDescent="0.2">
      <c r="A12" s="85" t="s">
        <v>261</v>
      </c>
      <c r="B12" s="85"/>
      <c r="C12" s="4"/>
      <c r="D12" s="4"/>
      <c r="E12" s="92"/>
    </row>
    <row r="13" spans="1:5" s="10" customFormat="1" x14ac:dyDescent="0.2">
      <c r="A13" s="85" t="s">
        <v>261</v>
      </c>
      <c r="B13" s="85"/>
      <c r="C13" s="4"/>
      <c r="D13" s="4"/>
      <c r="E13" s="92"/>
    </row>
    <row r="14" spans="1:5" s="10" customFormat="1" x14ac:dyDescent="0.2">
      <c r="A14" s="85" t="s">
        <v>261</v>
      </c>
      <c r="B14" s="85"/>
      <c r="C14" s="4"/>
      <c r="D14" s="4"/>
      <c r="E14" s="92"/>
    </row>
    <row r="15" spans="1:5" s="10" customFormat="1" x14ac:dyDescent="0.2">
      <c r="A15" s="85" t="s">
        <v>261</v>
      </c>
      <c r="B15" s="85"/>
      <c r="C15" s="4"/>
      <c r="D15" s="4"/>
      <c r="E15" s="92"/>
    </row>
    <row r="16" spans="1:5" s="10" customFormat="1" x14ac:dyDescent="0.2">
      <c r="A16" s="85" t="s">
        <v>261</v>
      </c>
      <c r="B16" s="85"/>
      <c r="C16" s="4"/>
      <c r="D16" s="4"/>
      <c r="E16" s="92"/>
    </row>
    <row r="17" spans="1:5" s="10" customFormat="1" ht="17.25" customHeight="1" x14ac:dyDescent="0.2">
      <c r="A17" s="96" t="s">
        <v>304</v>
      </c>
      <c r="B17" s="85"/>
      <c r="C17" s="4"/>
      <c r="D17" s="4"/>
      <c r="E17" s="92"/>
    </row>
    <row r="18" spans="1:5" s="10" customFormat="1" ht="18" customHeight="1" x14ac:dyDescent="0.2">
      <c r="A18" s="96" t="s">
        <v>305</v>
      </c>
      <c r="B18" s="85"/>
      <c r="C18" s="4"/>
      <c r="D18" s="4"/>
      <c r="E18" s="92"/>
    </row>
    <row r="19" spans="1:5" s="10" customFormat="1" x14ac:dyDescent="0.2">
      <c r="A19" s="85" t="s">
        <v>261</v>
      </c>
      <c r="B19" s="85"/>
      <c r="C19" s="4"/>
      <c r="D19" s="4"/>
      <c r="E19" s="92"/>
    </row>
    <row r="20" spans="1:5" s="10" customFormat="1" x14ac:dyDescent="0.2">
      <c r="A20" s="85" t="s">
        <v>261</v>
      </c>
      <c r="B20" s="85"/>
      <c r="C20" s="4"/>
      <c r="D20" s="4"/>
      <c r="E20" s="92"/>
    </row>
    <row r="21" spans="1:5" s="10" customFormat="1" x14ac:dyDescent="0.2">
      <c r="A21" s="85" t="s">
        <v>261</v>
      </c>
      <c r="B21" s="85"/>
      <c r="C21" s="4"/>
      <c r="D21" s="4"/>
      <c r="E21" s="92"/>
    </row>
    <row r="22" spans="1:5" s="10" customFormat="1" x14ac:dyDescent="0.2">
      <c r="A22" s="85" t="s">
        <v>261</v>
      </c>
      <c r="B22" s="85"/>
      <c r="C22" s="4"/>
      <c r="D22" s="4"/>
      <c r="E22" s="92"/>
    </row>
    <row r="23" spans="1:5" s="10" customFormat="1" x14ac:dyDescent="0.2">
      <c r="A23" s="85" t="s">
        <v>261</v>
      </c>
      <c r="B23" s="85"/>
      <c r="C23" s="4"/>
      <c r="D23" s="4"/>
      <c r="E23" s="92"/>
    </row>
    <row r="24" spans="1:5" s="3" customFormat="1" x14ac:dyDescent="0.2">
      <c r="A24" s="86"/>
      <c r="B24" s="86"/>
      <c r="C24" s="4"/>
      <c r="D24" s="4"/>
      <c r="E24" s="93"/>
    </row>
    <row r="25" spans="1:5" x14ac:dyDescent="0.3">
      <c r="A25" s="97"/>
      <c r="B25" s="97" t="s">
        <v>308</v>
      </c>
      <c r="C25" s="84">
        <f>SUM(C10:C24)</f>
        <v>0</v>
      </c>
      <c r="D25" s="84">
        <f>SUM(D10:D24)</f>
        <v>0</v>
      </c>
      <c r="E25" s="94"/>
    </row>
    <row r="26" spans="1:5" x14ac:dyDescent="0.3">
      <c r="A26" s="44"/>
      <c r="B26" s="44"/>
    </row>
    <row r="27" spans="1:5" x14ac:dyDescent="0.3">
      <c r="A27" s="2" t="s">
        <v>377</v>
      </c>
      <c r="E27" s="5"/>
    </row>
    <row r="28" spans="1:5" x14ac:dyDescent="0.3">
      <c r="A28" s="2" t="s">
        <v>372</v>
      </c>
    </row>
    <row r="29" spans="1:5" x14ac:dyDescent="0.3">
      <c r="A29" s="194" t="s">
        <v>373</v>
      </c>
    </row>
    <row r="30" spans="1:5" x14ac:dyDescent="0.3">
      <c r="A30" s="194"/>
    </row>
    <row r="31" spans="1:5" x14ac:dyDescent="0.3">
      <c r="A31" s="194" t="s">
        <v>321</v>
      </c>
    </row>
    <row r="32" spans="1:5" s="23" customFormat="1" ht="12.75" x14ac:dyDescent="0.2"/>
    <row r="33" spans="1:9" x14ac:dyDescent="0.3">
      <c r="A33" s="67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7"/>
      <c r="B36" s="67" t="s">
        <v>254</v>
      </c>
      <c r="D36" s="12"/>
      <c r="E36"/>
      <c r="F36"/>
      <c r="G36"/>
      <c r="H36"/>
      <c r="I36"/>
    </row>
    <row r="37" spans="1:9" x14ac:dyDescent="0.3">
      <c r="B37" s="2" t="s">
        <v>253</v>
      </c>
      <c r="D37" s="12"/>
      <c r="E37"/>
      <c r="F37"/>
      <c r="G37"/>
      <c r="H37"/>
      <c r="I37"/>
    </row>
    <row r="38" spans="1:9" customFormat="1" ht="12.75" x14ac:dyDescent="0.2">
      <c r="A38" s="64"/>
      <c r="B38" s="64" t="s">
        <v>127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7"/>
  <sheetViews>
    <sheetView view="pageBreakPreview" zoomScale="80" zoomScaleSheetLayoutView="80" workbookViewId="0">
      <selection activeCell="F50" sqref="F50"/>
    </sheetView>
  </sheetViews>
  <sheetFormatPr defaultRowHeight="12.75" x14ac:dyDescent="0.2"/>
  <cols>
    <col min="1" max="1" width="5.42578125" style="178" customWidth="1"/>
    <col min="2" max="2" width="20.85546875" style="178" customWidth="1"/>
    <col min="3" max="3" width="26" style="178" customWidth="1"/>
    <col min="4" max="4" width="17" style="178" customWidth="1"/>
    <col min="5" max="5" width="18.140625" style="178" customWidth="1"/>
    <col min="6" max="6" width="14.7109375" style="178" customWidth="1"/>
    <col min="7" max="7" width="15.5703125" style="178" customWidth="1"/>
    <col min="8" max="8" width="14.7109375" style="178" customWidth="1"/>
    <col min="9" max="9" width="29.7109375" style="178" customWidth="1"/>
    <col min="10" max="10" width="0" style="178" hidden="1" customWidth="1"/>
    <col min="11" max="16384" width="9.140625" style="178"/>
  </cols>
  <sheetData>
    <row r="1" spans="1:10" ht="15" x14ac:dyDescent="0.3">
      <c r="A1" s="72" t="s">
        <v>406</v>
      </c>
      <c r="B1" s="72"/>
      <c r="C1" s="75"/>
      <c r="D1" s="75"/>
      <c r="E1" s="75"/>
      <c r="F1" s="75"/>
      <c r="G1" s="252"/>
      <c r="H1" s="252"/>
      <c r="I1" s="463" t="s">
        <v>97</v>
      </c>
      <c r="J1" s="463"/>
    </row>
    <row r="2" spans="1:10" ht="15" x14ac:dyDescent="0.3">
      <c r="A2" s="74" t="s">
        <v>128</v>
      </c>
      <c r="B2" s="72"/>
      <c r="C2" s="75"/>
      <c r="D2" s="75"/>
      <c r="E2" s="75"/>
      <c r="F2" s="75"/>
      <c r="G2" s="252"/>
      <c r="H2" s="252"/>
      <c r="I2" s="461" t="str">
        <f>'ფორმა N1'!L2</f>
        <v>01/09 - 13/11- 2020</v>
      </c>
      <c r="J2" s="461"/>
    </row>
    <row r="3" spans="1:10" ht="15" x14ac:dyDescent="0.3">
      <c r="A3" s="74"/>
      <c r="B3" s="74"/>
      <c r="C3" s="72"/>
      <c r="D3" s="72"/>
      <c r="E3" s="72"/>
      <c r="F3" s="72"/>
      <c r="G3" s="252"/>
      <c r="H3" s="252"/>
      <c r="I3" s="252"/>
    </row>
    <row r="4" spans="1:10" ht="15" x14ac:dyDescent="0.3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10" ht="15" x14ac:dyDescent="0.3">
      <c r="A5" s="406" t="str">
        <f>'ფორმა N1'!A5</f>
        <v>საქართველოს მწვანეთა პარტია</v>
      </c>
      <c r="B5" s="78"/>
      <c r="C5" s="78"/>
      <c r="D5" s="78"/>
      <c r="E5" s="78"/>
      <c r="F5" s="78"/>
      <c r="G5" s="79"/>
      <c r="H5" s="79"/>
      <c r="I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10" ht="15" x14ac:dyDescent="0.2">
      <c r="A7" s="251"/>
      <c r="B7" s="251"/>
      <c r="C7" s="251"/>
      <c r="D7" s="251"/>
      <c r="E7" s="251"/>
      <c r="F7" s="251"/>
      <c r="G7" s="76"/>
      <c r="H7" s="76"/>
      <c r="I7" s="76"/>
    </row>
    <row r="8" spans="1:10" ht="45" x14ac:dyDescent="0.2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317</v>
      </c>
      <c r="F8" s="88" t="s">
        <v>320</v>
      </c>
      <c r="G8" s="77" t="s">
        <v>10</v>
      </c>
      <c r="H8" s="77" t="s">
        <v>9</v>
      </c>
      <c r="I8" s="77" t="s">
        <v>357</v>
      </c>
      <c r="J8" s="207" t="s">
        <v>319</v>
      </c>
    </row>
    <row r="9" spans="1:10" ht="15" x14ac:dyDescent="0.2">
      <c r="A9" s="96">
        <v>1</v>
      </c>
      <c r="B9" s="96"/>
      <c r="C9" s="96"/>
      <c r="D9" s="96"/>
      <c r="E9" s="96"/>
      <c r="F9" s="96"/>
      <c r="G9" s="4"/>
      <c r="H9" s="4"/>
      <c r="I9" s="4"/>
      <c r="J9" s="207" t="s">
        <v>0</v>
      </c>
    </row>
    <row r="10" spans="1:10" ht="15" x14ac:dyDescent="0.2">
      <c r="A10" s="96">
        <v>2</v>
      </c>
      <c r="B10" s="96"/>
      <c r="C10" s="96"/>
      <c r="D10" s="96"/>
      <c r="E10" s="96"/>
      <c r="F10" s="96"/>
      <c r="G10" s="4"/>
      <c r="H10" s="4"/>
      <c r="I10" s="4"/>
    </row>
    <row r="11" spans="1:10" ht="15" x14ac:dyDescent="0.2">
      <c r="A11" s="96">
        <v>3</v>
      </c>
      <c r="B11" s="85"/>
      <c r="C11" s="85"/>
      <c r="D11" s="85"/>
      <c r="E11" s="85"/>
      <c r="F11" s="96"/>
      <c r="G11" s="4"/>
      <c r="H11" s="4"/>
      <c r="I11" s="4"/>
    </row>
    <row r="12" spans="1:10" ht="15" x14ac:dyDescent="0.2">
      <c r="A12" s="96">
        <v>4</v>
      </c>
      <c r="B12" s="85"/>
      <c r="C12" s="85"/>
      <c r="D12" s="85"/>
      <c r="E12" s="85"/>
      <c r="F12" s="96"/>
      <c r="G12" s="4"/>
      <c r="H12" s="4"/>
      <c r="I12" s="4"/>
    </row>
    <row r="13" spans="1:10" ht="15" x14ac:dyDescent="0.2">
      <c r="A13" s="96">
        <v>5</v>
      </c>
      <c r="B13" s="85"/>
      <c r="C13" s="85"/>
      <c r="D13" s="85"/>
      <c r="E13" s="85"/>
      <c r="F13" s="96"/>
      <c r="G13" s="4"/>
      <c r="H13" s="4"/>
      <c r="I13" s="4"/>
    </row>
    <row r="14" spans="1:10" ht="15" x14ac:dyDescent="0.2">
      <c r="A14" s="96">
        <v>6</v>
      </c>
      <c r="B14" s="85"/>
      <c r="C14" s="85"/>
      <c r="D14" s="85"/>
      <c r="E14" s="85"/>
      <c r="F14" s="96"/>
      <c r="G14" s="4"/>
      <c r="H14" s="4"/>
      <c r="I14" s="4"/>
    </row>
    <row r="15" spans="1:10" ht="15" x14ac:dyDescent="0.2">
      <c r="A15" s="96">
        <v>7</v>
      </c>
      <c r="B15" s="85"/>
      <c r="C15" s="85"/>
      <c r="D15" s="85"/>
      <c r="E15" s="85"/>
      <c r="F15" s="96"/>
      <c r="G15" s="4"/>
      <c r="H15" s="4"/>
      <c r="I15" s="4"/>
    </row>
    <row r="16" spans="1:10" ht="15" x14ac:dyDescent="0.2">
      <c r="A16" s="96">
        <v>8</v>
      </c>
      <c r="B16" s="85"/>
      <c r="C16" s="85"/>
      <c r="D16" s="85"/>
      <c r="E16" s="85"/>
      <c r="F16" s="96"/>
      <c r="G16" s="4"/>
      <c r="H16" s="4"/>
      <c r="I16" s="4"/>
    </row>
    <row r="17" spans="1:9" ht="15" x14ac:dyDescent="0.2">
      <c r="A17" s="96">
        <v>9</v>
      </c>
      <c r="B17" s="85"/>
      <c r="C17" s="85"/>
      <c r="D17" s="85"/>
      <c r="E17" s="85"/>
      <c r="F17" s="96"/>
      <c r="G17" s="4"/>
      <c r="H17" s="4"/>
      <c r="I17" s="4"/>
    </row>
    <row r="18" spans="1:9" ht="15" x14ac:dyDescent="0.2">
      <c r="A18" s="96">
        <v>10</v>
      </c>
      <c r="B18" s="85"/>
      <c r="C18" s="85"/>
      <c r="D18" s="85"/>
      <c r="E18" s="85"/>
      <c r="F18" s="96"/>
      <c r="G18" s="4"/>
      <c r="H18" s="4"/>
      <c r="I18" s="4"/>
    </row>
    <row r="19" spans="1:9" ht="15" x14ac:dyDescent="0.2">
      <c r="A19" s="96">
        <v>11</v>
      </c>
      <c r="B19" s="85"/>
      <c r="C19" s="85"/>
      <c r="D19" s="85"/>
      <c r="E19" s="85"/>
      <c r="F19" s="96"/>
      <c r="G19" s="4"/>
      <c r="H19" s="4"/>
      <c r="I19" s="4"/>
    </row>
    <row r="20" spans="1:9" ht="15" x14ac:dyDescent="0.2">
      <c r="A20" s="96">
        <v>12</v>
      </c>
      <c r="B20" s="85"/>
      <c r="C20" s="85"/>
      <c r="D20" s="85"/>
      <c r="E20" s="85"/>
      <c r="F20" s="96"/>
      <c r="G20" s="4"/>
      <c r="H20" s="4"/>
      <c r="I20" s="4"/>
    </row>
    <row r="21" spans="1:9" ht="15" x14ac:dyDescent="0.2">
      <c r="A21" s="96">
        <v>13</v>
      </c>
      <c r="B21" s="85"/>
      <c r="C21" s="85"/>
      <c r="D21" s="85"/>
      <c r="E21" s="85"/>
      <c r="F21" s="96"/>
      <c r="G21" s="4"/>
      <c r="H21" s="4"/>
      <c r="I21" s="4"/>
    </row>
    <row r="22" spans="1:9" ht="15" x14ac:dyDescent="0.2">
      <c r="A22" s="96">
        <v>14</v>
      </c>
      <c r="B22" s="85"/>
      <c r="C22" s="85"/>
      <c r="D22" s="85"/>
      <c r="E22" s="85"/>
      <c r="F22" s="96"/>
      <c r="G22" s="4"/>
      <c r="H22" s="4"/>
      <c r="I22" s="4"/>
    </row>
    <row r="23" spans="1:9" ht="15" x14ac:dyDescent="0.2">
      <c r="A23" s="96">
        <v>15</v>
      </c>
      <c r="B23" s="85"/>
      <c r="C23" s="85"/>
      <c r="D23" s="85"/>
      <c r="E23" s="85"/>
      <c r="F23" s="96"/>
      <c r="G23" s="4"/>
      <c r="H23" s="4"/>
      <c r="I23" s="4"/>
    </row>
    <row r="24" spans="1:9" ht="15" x14ac:dyDescent="0.2">
      <c r="A24" s="85" t="s">
        <v>259</v>
      </c>
      <c r="B24" s="85"/>
      <c r="C24" s="85"/>
      <c r="D24" s="85"/>
      <c r="E24" s="85"/>
      <c r="F24" s="96"/>
      <c r="G24" s="4"/>
      <c r="H24" s="4"/>
      <c r="I24" s="4"/>
    </row>
    <row r="25" spans="1:9" ht="15" x14ac:dyDescent="0.3">
      <c r="A25" s="85"/>
      <c r="B25" s="97"/>
      <c r="C25" s="97"/>
      <c r="D25" s="97"/>
      <c r="E25" s="97"/>
      <c r="F25" s="85" t="s">
        <v>394</v>
      </c>
      <c r="G25" s="84">
        <f>SUM(G9:G24)</f>
        <v>0</v>
      </c>
      <c r="H25" s="84">
        <f>SUM(H9:H24)</f>
        <v>0</v>
      </c>
      <c r="I25" s="84">
        <f>SUM(I9:I24)</f>
        <v>0</v>
      </c>
    </row>
    <row r="26" spans="1:9" ht="15" x14ac:dyDescent="0.3">
      <c r="A26" s="205"/>
      <c r="B26" s="205"/>
      <c r="C26" s="205"/>
      <c r="D26" s="205"/>
      <c r="E26" s="205"/>
      <c r="F26" s="205"/>
      <c r="G26" s="205"/>
      <c r="H26" s="177"/>
      <c r="I26" s="177"/>
    </row>
    <row r="27" spans="1:9" ht="15" x14ac:dyDescent="0.3">
      <c r="A27" s="206" t="s">
        <v>407</v>
      </c>
      <c r="B27" s="206"/>
      <c r="C27" s="205"/>
      <c r="D27" s="205"/>
      <c r="E27" s="205"/>
      <c r="F27" s="205"/>
      <c r="G27" s="205"/>
      <c r="H27" s="177"/>
      <c r="I27" s="177"/>
    </row>
    <row r="28" spans="1:9" ht="15" x14ac:dyDescent="0.3">
      <c r="A28" s="206"/>
      <c r="B28" s="206"/>
      <c r="C28" s="205"/>
      <c r="D28" s="205"/>
      <c r="E28" s="205"/>
      <c r="F28" s="205"/>
      <c r="G28" s="205"/>
      <c r="H28" s="177"/>
      <c r="I28" s="177"/>
    </row>
    <row r="29" spans="1:9" ht="15" x14ac:dyDescent="0.3">
      <c r="A29" s="206"/>
      <c r="B29" s="206"/>
      <c r="C29" s="177"/>
      <c r="D29" s="177"/>
      <c r="E29" s="177"/>
      <c r="F29" s="177"/>
      <c r="G29" s="177"/>
      <c r="H29" s="177"/>
      <c r="I29" s="177"/>
    </row>
    <row r="30" spans="1:9" ht="15" x14ac:dyDescent="0.3">
      <c r="A30" s="206"/>
      <c r="B30" s="206"/>
      <c r="C30" s="177"/>
      <c r="D30" s="177"/>
      <c r="E30" s="177"/>
      <c r="F30" s="177"/>
      <c r="G30" s="177"/>
      <c r="H30" s="177"/>
      <c r="I30" s="177"/>
    </row>
    <row r="31" spans="1:9" x14ac:dyDescent="0.2">
      <c r="A31" s="203"/>
      <c r="B31" s="203"/>
      <c r="C31" s="203"/>
      <c r="D31" s="203"/>
      <c r="E31" s="203"/>
      <c r="F31" s="203"/>
      <c r="G31" s="203"/>
      <c r="H31" s="203"/>
      <c r="I31" s="203"/>
    </row>
    <row r="32" spans="1:9" ht="15" x14ac:dyDescent="0.3">
      <c r="A32" s="183" t="s">
        <v>96</v>
      </c>
      <c r="B32" s="183"/>
      <c r="C32" s="177"/>
      <c r="D32" s="177"/>
      <c r="E32" s="177"/>
      <c r="F32" s="177"/>
      <c r="G32" s="177"/>
      <c r="H32" s="177"/>
      <c r="I32" s="177"/>
    </row>
    <row r="33" spans="1:9" ht="15" x14ac:dyDescent="0.3">
      <c r="A33" s="177"/>
      <c r="B33" s="177"/>
      <c r="C33" s="177"/>
      <c r="D33" s="177"/>
      <c r="E33" s="177"/>
      <c r="F33" s="177"/>
      <c r="G33" s="177"/>
      <c r="H33" s="177"/>
      <c r="I33" s="177"/>
    </row>
    <row r="34" spans="1:9" ht="15" x14ac:dyDescent="0.3">
      <c r="A34" s="177"/>
      <c r="B34" s="177"/>
      <c r="C34" s="177"/>
      <c r="D34" s="177"/>
      <c r="E34" s="181"/>
      <c r="F34" s="181"/>
      <c r="G34" s="181"/>
      <c r="H34" s="177"/>
      <c r="I34" s="177"/>
    </row>
    <row r="35" spans="1:9" ht="15" x14ac:dyDescent="0.3">
      <c r="A35" s="183"/>
      <c r="B35" s="183"/>
      <c r="C35" s="183" t="s">
        <v>356</v>
      </c>
      <c r="D35" s="183"/>
      <c r="E35" s="183"/>
      <c r="F35" s="183"/>
      <c r="G35" s="183"/>
      <c r="H35" s="177"/>
      <c r="I35" s="177"/>
    </row>
    <row r="36" spans="1:9" ht="15" x14ac:dyDescent="0.3">
      <c r="A36" s="177"/>
      <c r="B36" s="177"/>
      <c r="C36" s="177" t="s">
        <v>355</v>
      </c>
      <c r="D36" s="177"/>
      <c r="E36" s="177"/>
      <c r="F36" s="177"/>
      <c r="G36" s="177"/>
      <c r="H36" s="177"/>
      <c r="I36" s="177"/>
    </row>
    <row r="37" spans="1:9" x14ac:dyDescent="0.2">
      <c r="A37" s="185"/>
      <c r="B37" s="185"/>
      <c r="C37" s="185" t="s">
        <v>127</v>
      </c>
      <c r="D37" s="185"/>
      <c r="E37" s="185"/>
      <c r="F37" s="185"/>
      <c r="G37" s="185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6"/>
  <sheetViews>
    <sheetView view="pageBreakPreview" zoomScale="80" zoomScaleSheetLayoutView="80" workbookViewId="0">
      <selection activeCell="F50" sqref="F50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2" t="s">
        <v>408</v>
      </c>
      <c r="B1" s="75"/>
      <c r="C1" s="75"/>
      <c r="D1" s="75"/>
      <c r="E1" s="75"/>
      <c r="F1" s="75"/>
      <c r="G1" s="463" t="s">
        <v>97</v>
      </c>
      <c r="H1" s="463"/>
      <c r="I1" s="346"/>
    </row>
    <row r="2" spans="1:9" ht="15" x14ac:dyDescent="0.3">
      <c r="A2" s="74" t="s">
        <v>128</v>
      </c>
      <c r="B2" s="75"/>
      <c r="C2" s="75"/>
      <c r="D2" s="75"/>
      <c r="E2" s="75"/>
      <c r="F2" s="75"/>
      <c r="G2" s="461" t="str">
        <f>'ფორმა N1'!L2</f>
        <v>01/09 - 13/11- 2020</v>
      </c>
      <c r="H2" s="461"/>
      <c r="I2" s="74"/>
    </row>
    <row r="3" spans="1:9" ht="15" x14ac:dyDescent="0.3">
      <c r="A3" s="74"/>
      <c r="B3" s="74"/>
      <c r="C3" s="74"/>
      <c r="D3" s="74"/>
      <c r="E3" s="74"/>
      <c r="F3" s="74"/>
      <c r="G3" s="252"/>
      <c r="H3" s="252"/>
      <c r="I3" s="346"/>
    </row>
    <row r="4" spans="1:9" ht="15" x14ac:dyDescent="0.3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9" ht="15" x14ac:dyDescent="0.3">
      <c r="A5" s="406" t="str">
        <f>'ფორმა N1'!A5</f>
        <v>საქართველოს მწვანეთა პარტია</v>
      </c>
      <c r="B5" s="78"/>
      <c r="C5" s="78"/>
      <c r="D5" s="78"/>
      <c r="E5" s="78"/>
      <c r="F5" s="78"/>
      <c r="G5" s="79"/>
      <c r="H5" s="79"/>
      <c r="I5" s="79"/>
    </row>
    <row r="6" spans="1:9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9" ht="15" x14ac:dyDescent="0.2">
      <c r="A7" s="251"/>
      <c r="B7" s="251"/>
      <c r="C7" s="251"/>
      <c r="D7" s="251"/>
      <c r="E7" s="251"/>
      <c r="F7" s="251"/>
      <c r="G7" s="76"/>
      <c r="H7" s="76"/>
      <c r="I7" s="346"/>
    </row>
    <row r="8" spans="1:9" ht="45" x14ac:dyDescent="0.2">
      <c r="A8" s="342" t="s">
        <v>64</v>
      </c>
      <c r="B8" s="77" t="s">
        <v>312</v>
      </c>
      <c r="C8" s="88" t="s">
        <v>313</v>
      </c>
      <c r="D8" s="88" t="s">
        <v>215</v>
      </c>
      <c r="E8" s="88" t="s">
        <v>316</v>
      </c>
      <c r="F8" s="88" t="s">
        <v>315</v>
      </c>
      <c r="G8" s="88" t="s">
        <v>352</v>
      </c>
      <c r="H8" s="77" t="s">
        <v>10</v>
      </c>
      <c r="I8" s="77" t="s">
        <v>9</v>
      </c>
    </row>
    <row r="9" spans="1:9" ht="15" x14ac:dyDescent="0.2">
      <c r="A9" s="343"/>
      <c r="B9" s="344"/>
      <c r="C9" s="96"/>
      <c r="D9" s="96"/>
      <c r="E9" s="96"/>
      <c r="F9" s="96"/>
      <c r="G9" s="96"/>
      <c r="H9" s="4"/>
      <c r="I9" s="4"/>
    </row>
    <row r="10" spans="1:9" ht="15" x14ac:dyDescent="0.2">
      <c r="A10" s="343"/>
      <c r="B10" s="344"/>
      <c r="C10" s="96"/>
      <c r="D10" s="96"/>
      <c r="E10" s="96"/>
      <c r="F10" s="96"/>
      <c r="G10" s="96"/>
      <c r="H10" s="4"/>
      <c r="I10" s="4"/>
    </row>
    <row r="11" spans="1:9" ht="15" x14ac:dyDescent="0.2">
      <c r="A11" s="343"/>
      <c r="B11" s="344"/>
      <c r="C11" s="85"/>
      <c r="D11" s="85"/>
      <c r="E11" s="85"/>
      <c r="F11" s="85"/>
      <c r="G11" s="85"/>
      <c r="H11" s="4"/>
      <c r="I11" s="4"/>
    </row>
    <row r="12" spans="1:9" ht="15" x14ac:dyDescent="0.2">
      <c r="A12" s="343"/>
      <c r="B12" s="344"/>
      <c r="C12" s="85"/>
      <c r="D12" s="85"/>
      <c r="E12" s="85"/>
      <c r="F12" s="85"/>
      <c r="G12" s="85"/>
      <c r="H12" s="4"/>
      <c r="I12" s="4"/>
    </row>
    <row r="13" spans="1:9" ht="15" x14ac:dyDescent="0.2">
      <c r="A13" s="343"/>
      <c r="B13" s="344"/>
      <c r="C13" s="85"/>
      <c r="D13" s="85"/>
      <c r="E13" s="85"/>
      <c r="F13" s="85"/>
      <c r="G13" s="85"/>
      <c r="H13" s="4"/>
      <c r="I13" s="4"/>
    </row>
    <row r="14" spans="1:9" ht="15" x14ac:dyDescent="0.2">
      <c r="A14" s="343"/>
      <c r="B14" s="344"/>
      <c r="C14" s="85"/>
      <c r="D14" s="85"/>
      <c r="E14" s="85"/>
      <c r="F14" s="85"/>
      <c r="G14" s="85"/>
      <c r="H14" s="4"/>
      <c r="I14" s="4"/>
    </row>
    <row r="15" spans="1:9" ht="15" x14ac:dyDescent="0.2">
      <c r="A15" s="343"/>
      <c r="B15" s="344"/>
      <c r="C15" s="85"/>
      <c r="D15" s="85"/>
      <c r="E15" s="85"/>
      <c r="F15" s="85"/>
      <c r="G15" s="85"/>
      <c r="H15" s="4"/>
      <c r="I15" s="4"/>
    </row>
    <row r="16" spans="1:9" ht="15" x14ac:dyDescent="0.2">
      <c r="A16" s="343"/>
      <c r="B16" s="344"/>
      <c r="C16" s="85"/>
      <c r="D16" s="85"/>
      <c r="E16" s="85"/>
      <c r="F16" s="85"/>
      <c r="G16" s="85"/>
      <c r="H16" s="4"/>
      <c r="I16" s="4"/>
    </row>
    <row r="17" spans="1:9" ht="15" x14ac:dyDescent="0.2">
      <c r="A17" s="343"/>
      <c r="B17" s="344"/>
      <c r="C17" s="85"/>
      <c r="D17" s="85"/>
      <c r="E17" s="85"/>
      <c r="F17" s="85"/>
      <c r="G17" s="85"/>
      <c r="H17" s="4"/>
      <c r="I17" s="4"/>
    </row>
    <row r="18" spans="1:9" ht="15" x14ac:dyDescent="0.2">
      <c r="A18" s="343"/>
      <c r="B18" s="344"/>
      <c r="C18" s="85"/>
      <c r="D18" s="85"/>
      <c r="E18" s="85"/>
      <c r="F18" s="85"/>
      <c r="G18" s="85"/>
      <c r="H18" s="4"/>
      <c r="I18" s="4"/>
    </row>
    <row r="19" spans="1:9" ht="15" x14ac:dyDescent="0.2">
      <c r="A19" s="343"/>
      <c r="B19" s="344"/>
      <c r="C19" s="85"/>
      <c r="D19" s="85"/>
      <c r="E19" s="85"/>
      <c r="F19" s="85"/>
      <c r="G19" s="85"/>
      <c r="H19" s="4"/>
      <c r="I19" s="4"/>
    </row>
    <row r="20" spans="1:9" ht="15" x14ac:dyDescent="0.2">
      <c r="A20" s="343"/>
      <c r="B20" s="344"/>
      <c r="C20" s="85"/>
      <c r="D20" s="85"/>
      <c r="E20" s="85"/>
      <c r="F20" s="85"/>
      <c r="G20" s="85"/>
      <c r="H20" s="4"/>
      <c r="I20" s="4"/>
    </row>
    <row r="21" spans="1:9" ht="15" x14ac:dyDescent="0.2">
      <c r="A21" s="343"/>
      <c r="B21" s="344"/>
      <c r="C21" s="85"/>
      <c r="D21" s="85"/>
      <c r="E21" s="85"/>
      <c r="F21" s="85"/>
      <c r="G21" s="85"/>
      <c r="H21" s="4"/>
      <c r="I21" s="4"/>
    </row>
    <row r="22" spans="1:9" ht="15" x14ac:dyDescent="0.2">
      <c r="A22" s="343"/>
      <c r="B22" s="344"/>
      <c r="C22" s="85"/>
      <c r="D22" s="85"/>
      <c r="E22" s="85"/>
      <c r="F22" s="85"/>
      <c r="G22" s="85"/>
      <c r="H22" s="4"/>
      <c r="I22" s="4"/>
    </row>
    <row r="23" spans="1:9" ht="15" x14ac:dyDescent="0.2">
      <c r="A23" s="343"/>
      <c r="B23" s="344"/>
      <c r="C23" s="85"/>
      <c r="D23" s="85"/>
      <c r="E23" s="85"/>
      <c r="F23" s="85"/>
      <c r="G23" s="85"/>
      <c r="H23" s="4"/>
      <c r="I23" s="4"/>
    </row>
    <row r="24" spans="1:9" ht="15" x14ac:dyDescent="0.2">
      <c r="A24" s="343"/>
      <c r="B24" s="344"/>
      <c r="C24" s="85"/>
      <c r="D24" s="85"/>
      <c r="E24" s="85"/>
      <c r="F24" s="85"/>
      <c r="G24" s="85"/>
      <c r="H24" s="4"/>
      <c r="I24" s="4"/>
    </row>
    <row r="25" spans="1:9" ht="15" x14ac:dyDescent="0.2">
      <c r="A25" s="343"/>
      <c r="B25" s="344"/>
      <c r="C25" s="85"/>
      <c r="D25" s="85"/>
      <c r="E25" s="85"/>
      <c r="F25" s="85"/>
      <c r="G25" s="85"/>
      <c r="H25" s="4"/>
      <c r="I25" s="4"/>
    </row>
    <row r="26" spans="1:9" ht="15" x14ac:dyDescent="0.2">
      <c r="A26" s="343"/>
      <c r="B26" s="344"/>
      <c r="C26" s="85"/>
      <c r="D26" s="85"/>
      <c r="E26" s="85"/>
      <c r="F26" s="85"/>
      <c r="G26" s="85"/>
      <c r="H26" s="4"/>
      <c r="I26" s="4"/>
    </row>
    <row r="27" spans="1:9" ht="15" x14ac:dyDescent="0.2">
      <c r="A27" s="343"/>
      <c r="B27" s="344"/>
      <c r="C27" s="85"/>
      <c r="D27" s="85"/>
      <c r="E27" s="85"/>
      <c r="F27" s="85"/>
      <c r="G27" s="85"/>
      <c r="H27" s="4"/>
      <c r="I27" s="4"/>
    </row>
    <row r="28" spans="1:9" ht="15" x14ac:dyDescent="0.2">
      <c r="A28" s="343"/>
      <c r="B28" s="344"/>
      <c r="C28" s="85"/>
      <c r="D28" s="85"/>
      <c r="E28" s="85"/>
      <c r="F28" s="85"/>
      <c r="G28" s="85"/>
      <c r="H28" s="4"/>
      <c r="I28" s="4"/>
    </row>
    <row r="29" spans="1:9" ht="15" x14ac:dyDescent="0.2">
      <c r="A29" s="343"/>
      <c r="B29" s="344"/>
      <c r="C29" s="85"/>
      <c r="D29" s="85"/>
      <c r="E29" s="85"/>
      <c r="F29" s="85"/>
      <c r="G29" s="85"/>
      <c r="H29" s="4"/>
      <c r="I29" s="4"/>
    </row>
    <row r="30" spans="1:9" ht="15" x14ac:dyDescent="0.2">
      <c r="A30" s="343"/>
      <c r="B30" s="344"/>
      <c r="C30" s="85"/>
      <c r="D30" s="85"/>
      <c r="E30" s="85"/>
      <c r="F30" s="85"/>
      <c r="G30" s="85"/>
      <c r="H30" s="4"/>
      <c r="I30" s="4"/>
    </row>
    <row r="31" spans="1:9" ht="15" x14ac:dyDescent="0.2">
      <c r="A31" s="343"/>
      <c r="B31" s="344"/>
      <c r="C31" s="85"/>
      <c r="D31" s="85"/>
      <c r="E31" s="85"/>
      <c r="F31" s="85"/>
      <c r="G31" s="85"/>
      <c r="H31" s="4"/>
      <c r="I31" s="4"/>
    </row>
    <row r="32" spans="1:9" ht="15" x14ac:dyDescent="0.2">
      <c r="A32" s="343"/>
      <c r="B32" s="344"/>
      <c r="C32" s="85"/>
      <c r="D32" s="85"/>
      <c r="E32" s="85"/>
      <c r="F32" s="85"/>
      <c r="G32" s="85"/>
      <c r="H32" s="4"/>
      <c r="I32" s="4"/>
    </row>
    <row r="33" spans="1:9" ht="15" x14ac:dyDescent="0.2">
      <c r="A33" s="343"/>
      <c r="B33" s="344"/>
      <c r="C33" s="85"/>
      <c r="D33" s="85"/>
      <c r="E33" s="85"/>
      <c r="F33" s="85"/>
      <c r="G33" s="85"/>
      <c r="H33" s="4"/>
      <c r="I33" s="4"/>
    </row>
    <row r="34" spans="1:9" ht="15" x14ac:dyDescent="0.3">
      <c r="A34" s="343"/>
      <c r="B34" s="345"/>
      <c r="C34" s="97"/>
      <c r="D34" s="97"/>
      <c r="E34" s="97"/>
      <c r="F34" s="97"/>
      <c r="G34" s="97" t="s">
        <v>311</v>
      </c>
      <c r="H34" s="84">
        <f>SUM(H9:H33)</f>
        <v>0</v>
      </c>
      <c r="I34" s="84">
        <f>SUM(I9:I33)</f>
        <v>0</v>
      </c>
    </row>
    <row r="35" spans="1:9" ht="15" x14ac:dyDescent="0.3">
      <c r="A35" s="44"/>
      <c r="B35" s="44"/>
      <c r="C35" s="44"/>
      <c r="D35" s="44"/>
      <c r="E35" s="44"/>
      <c r="F35" s="44"/>
      <c r="G35" s="2"/>
      <c r="H35" s="2"/>
    </row>
    <row r="36" spans="1:9" ht="15" x14ac:dyDescent="0.3">
      <c r="A36" s="194" t="s">
        <v>409</v>
      </c>
      <c r="B36" s="44"/>
      <c r="C36" s="44"/>
      <c r="D36" s="44"/>
      <c r="E36" s="44"/>
      <c r="F36" s="44"/>
      <c r="G36" s="2"/>
      <c r="H36" s="2"/>
    </row>
    <row r="37" spans="1:9" ht="15" x14ac:dyDescent="0.3">
      <c r="A37" s="194"/>
      <c r="B37" s="44"/>
      <c r="C37" s="44"/>
      <c r="D37" s="44"/>
      <c r="E37" s="44"/>
      <c r="F37" s="44"/>
      <c r="G37" s="2"/>
      <c r="H37" s="2"/>
    </row>
    <row r="38" spans="1:9" ht="15" x14ac:dyDescent="0.3">
      <c r="A38" s="194"/>
      <c r="B38" s="2"/>
      <c r="C38" s="2"/>
      <c r="D38" s="2"/>
      <c r="E38" s="2"/>
      <c r="F38" s="2"/>
      <c r="G38" s="2"/>
      <c r="H38" s="2"/>
    </row>
    <row r="39" spans="1:9" ht="15" x14ac:dyDescent="0.3">
      <c r="A39" s="194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7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7"/>
      <c r="B44" s="67" t="s">
        <v>254</v>
      </c>
      <c r="C44" s="67"/>
      <c r="D44" s="67"/>
      <c r="E44" s="67"/>
      <c r="F44" s="67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64"/>
      <c r="B46" s="64" t="s">
        <v>127</v>
      </c>
      <c r="C46" s="64"/>
      <c r="D46" s="64"/>
      <c r="E46" s="64"/>
      <c r="F46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6"/>
  <sheetViews>
    <sheetView view="pageBreakPreview" zoomScale="80" zoomScaleSheetLayoutView="80" workbookViewId="0">
      <selection activeCell="F50" sqref="F50"/>
    </sheetView>
  </sheetViews>
  <sheetFormatPr defaultRowHeight="12.75" x14ac:dyDescent="0.2"/>
  <cols>
    <col min="1" max="1" width="5.42578125" style="178" customWidth="1"/>
    <col min="2" max="2" width="13.140625" style="178" customWidth="1"/>
    <col min="3" max="3" width="15.140625" style="178" customWidth="1"/>
    <col min="4" max="4" width="18" style="178" customWidth="1"/>
    <col min="5" max="5" width="20.5703125" style="178" customWidth="1"/>
    <col min="6" max="6" width="21.28515625" style="178" customWidth="1"/>
    <col min="7" max="7" width="15.140625" style="178" customWidth="1"/>
    <col min="8" max="8" width="15.5703125" style="178" customWidth="1"/>
    <col min="9" max="9" width="13.42578125" style="178" customWidth="1"/>
    <col min="10" max="10" width="0" style="178" hidden="1" customWidth="1"/>
    <col min="11" max="16384" width="9.140625" style="178"/>
  </cols>
  <sheetData>
    <row r="1" spans="1:10" ht="15" x14ac:dyDescent="0.3">
      <c r="A1" s="72" t="s">
        <v>410</v>
      </c>
      <c r="B1" s="72"/>
      <c r="C1" s="75"/>
      <c r="D1" s="75"/>
      <c r="E1" s="75"/>
      <c r="F1" s="75"/>
      <c r="G1" s="463" t="s">
        <v>97</v>
      </c>
      <c r="H1" s="463"/>
    </row>
    <row r="2" spans="1:10" ht="15" x14ac:dyDescent="0.3">
      <c r="A2" s="74" t="s">
        <v>128</v>
      </c>
      <c r="B2" s="72"/>
      <c r="C2" s="75"/>
      <c r="D2" s="75"/>
      <c r="E2" s="75"/>
      <c r="F2" s="75"/>
      <c r="G2" s="461" t="str">
        <f>'ფორმა N1'!L2</f>
        <v>01/09 - 13/11- 2020</v>
      </c>
      <c r="H2" s="461"/>
    </row>
    <row r="3" spans="1:10" ht="15" x14ac:dyDescent="0.3">
      <c r="A3" s="74"/>
      <c r="B3" s="74"/>
      <c r="C3" s="74"/>
      <c r="D3" s="74"/>
      <c r="E3" s="74"/>
      <c r="F3" s="74"/>
      <c r="G3" s="252"/>
      <c r="H3" s="252"/>
    </row>
    <row r="4" spans="1:10" ht="15" x14ac:dyDescent="0.3">
      <c r="A4" s="75" t="s">
        <v>257</v>
      </c>
      <c r="B4" s="75"/>
      <c r="C4" s="75"/>
      <c r="D4" s="75"/>
      <c r="E4" s="75"/>
      <c r="F4" s="75"/>
      <c r="G4" s="74"/>
      <c r="H4" s="74"/>
    </row>
    <row r="5" spans="1:10" ht="15" x14ac:dyDescent="0.3">
      <c r="A5" s="406" t="str">
        <f>'ფორმა N1'!A5</f>
        <v>საქართველოს მწვანეთა პარტია</v>
      </c>
      <c r="B5" s="78"/>
      <c r="C5" s="78"/>
      <c r="D5" s="78"/>
      <c r="E5" s="78"/>
      <c r="F5" s="78"/>
      <c r="G5" s="79"/>
      <c r="H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</row>
    <row r="7" spans="1:10" ht="15" x14ac:dyDescent="0.2">
      <c r="A7" s="251"/>
      <c r="B7" s="251"/>
      <c r="C7" s="251"/>
      <c r="D7" s="251"/>
      <c r="E7" s="251"/>
      <c r="F7" s="251"/>
      <c r="G7" s="76"/>
      <c r="H7" s="76"/>
    </row>
    <row r="8" spans="1:10" ht="30" x14ac:dyDescent="0.2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320</v>
      </c>
      <c r="F8" s="88" t="s">
        <v>314</v>
      </c>
      <c r="G8" s="77" t="s">
        <v>10</v>
      </c>
      <c r="H8" s="77" t="s">
        <v>9</v>
      </c>
      <c r="J8" s="207" t="s">
        <v>319</v>
      </c>
    </row>
    <row r="9" spans="1:10" ht="15" x14ac:dyDescent="0.2">
      <c r="A9" s="96"/>
      <c r="B9" s="96"/>
      <c r="C9" s="96"/>
      <c r="D9" s="96"/>
      <c r="E9" s="96"/>
      <c r="F9" s="96"/>
      <c r="G9" s="4"/>
      <c r="H9" s="4"/>
      <c r="J9" s="207" t="s">
        <v>0</v>
      </c>
    </row>
    <row r="10" spans="1:10" ht="15" x14ac:dyDescent="0.2">
      <c r="A10" s="96"/>
      <c r="B10" s="96"/>
      <c r="C10" s="96"/>
      <c r="D10" s="96"/>
      <c r="E10" s="96"/>
      <c r="F10" s="96"/>
      <c r="G10" s="4"/>
      <c r="H10" s="4"/>
    </row>
    <row r="11" spans="1:10" ht="15" x14ac:dyDescent="0.2">
      <c r="A11" s="85"/>
      <c r="B11" s="85"/>
      <c r="C11" s="85"/>
      <c r="D11" s="85"/>
      <c r="E11" s="85"/>
      <c r="F11" s="85"/>
      <c r="G11" s="4"/>
      <c r="H11" s="4"/>
    </row>
    <row r="12" spans="1:10" ht="15" x14ac:dyDescent="0.2">
      <c r="A12" s="85"/>
      <c r="B12" s="85"/>
      <c r="C12" s="85"/>
      <c r="D12" s="85"/>
      <c r="E12" s="85"/>
      <c r="F12" s="85"/>
      <c r="G12" s="4"/>
      <c r="H12" s="4"/>
    </row>
    <row r="13" spans="1:10" ht="15" x14ac:dyDescent="0.2">
      <c r="A13" s="85"/>
      <c r="B13" s="85"/>
      <c r="C13" s="85"/>
      <c r="D13" s="85"/>
      <c r="E13" s="85"/>
      <c r="F13" s="85"/>
      <c r="G13" s="4"/>
      <c r="H13" s="4"/>
    </row>
    <row r="14" spans="1:10" ht="15" x14ac:dyDescent="0.2">
      <c r="A14" s="85"/>
      <c r="B14" s="85"/>
      <c r="C14" s="85"/>
      <c r="D14" s="85"/>
      <c r="E14" s="85"/>
      <c r="F14" s="85"/>
      <c r="G14" s="4"/>
      <c r="H14" s="4"/>
    </row>
    <row r="15" spans="1:10" ht="15" x14ac:dyDescent="0.2">
      <c r="A15" s="85"/>
      <c r="B15" s="85"/>
      <c r="C15" s="85"/>
      <c r="D15" s="85"/>
      <c r="E15" s="85"/>
      <c r="F15" s="85"/>
      <c r="G15" s="4"/>
      <c r="H15" s="4"/>
    </row>
    <row r="16" spans="1:10" ht="15" x14ac:dyDescent="0.2">
      <c r="A16" s="85"/>
      <c r="B16" s="85"/>
      <c r="C16" s="85"/>
      <c r="D16" s="85"/>
      <c r="E16" s="85"/>
      <c r="F16" s="85"/>
      <c r="G16" s="4"/>
      <c r="H16" s="4"/>
    </row>
    <row r="17" spans="1:8" ht="15" x14ac:dyDescent="0.2">
      <c r="A17" s="85"/>
      <c r="B17" s="85"/>
      <c r="C17" s="85"/>
      <c r="D17" s="85"/>
      <c r="E17" s="85"/>
      <c r="F17" s="85"/>
      <c r="G17" s="4"/>
      <c r="H17" s="4"/>
    </row>
    <row r="18" spans="1:8" ht="15" x14ac:dyDescent="0.2">
      <c r="A18" s="85"/>
      <c r="B18" s="85"/>
      <c r="C18" s="85"/>
      <c r="D18" s="85"/>
      <c r="E18" s="85"/>
      <c r="F18" s="85"/>
      <c r="G18" s="4"/>
      <c r="H18" s="4"/>
    </row>
    <row r="19" spans="1:8" ht="15" x14ac:dyDescent="0.2">
      <c r="A19" s="85"/>
      <c r="B19" s="85"/>
      <c r="C19" s="85"/>
      <c r="D19" s="85"/>
      <c r="E19" s="85"/>
      <c r="F19" s="85"/>
      <c r="G19" s="4"/>
      <c r="H19" s="4"/>
    </row>
    <row r="20" spans="1:8" ht="15" x14ac:dyDescent="0.2">
      <c r="A20" s="85"/>
      <c r="B20" s="85"/>
      <c r="C20" s="85"/>
      <c r="D20" s="85"/>
      <c r="E20" s="85"/>
      <c r="F20" s="85"/>
      <c r="G20" s="4"/>
      <c r="H20" s="4"/>
    </row>
    <row r="21" spans="1:8" ht="15" x14ac:dyDescent="0.2">
      <c r="A21" s="85"/>
      <c r="B21" s="85"/>
      <c r="C21" s="85"/>
      <c r="D21" s="85"/>
      <c r="E21" s="85"/>
      <c r="F21" s="85"/>
      <c r="G21" s="4"/>
      <c r="H21" s="4"/>
    </row>
    <row r="22" spans="1:8" ht="15" x14ac:dyDescent="0.2">
      <c r="A22" s="85"/>
      <c r="B22" s="85"/>
      <c r="C22" s="85"/>
      <c r="D22" s="85"/>
      <c r="E22" s="85"/>
      <c r="F22" s="85"/>
      <c r="G22" s="4"/>
      <c r="H22" s="4"/>
    </row>
    <row r="23" spans="1:8" ht="15" x14ac:dyDescent="0.2">
      <c r="A23" s="85"/>
      <c r="B23" s="85"/>
      <c r="C23" s="85"/>
      <c r="D23" s="85"/>
      <c r="E23" s="85"/>
      <c r="F23" s="85"/>
      <c r="G23" s="4"/>
      <c r="H23" s="4"/>
    </row>
    <row r="24" spans="1:8" ht="15" x14ac:dyDescent="0.2">
      <c r="A24" s="85"/>
      <c r="B24" s="85"/>
      <c r="C24" s="85"/>
      <c r="D24" s="85"/>
      <c r="E24" s="85"/>
      <c r="F24" s="85"/>
      <c r="G24" s="4"/>
      <c r="H24" s="4"/>
    </row>
    <row r="25" spans="1:8" ht="15" x14ac:dyDescent="0.2">
      <c r="A25" s="85"/>
      <c r="B25" s="85"/>
      <c r="C25" s="85"/>
      <c r="D25" s="85"/>
      <c r="E25" s="85"/>
      <c r="F25" s="85"/>
      <c r="G25" s="4"/>
      <c r="H25" s="4"/>
    </row>
    <row r="26" spans="1:8" ht="15" x14ac:dyDescent="0.2">
      <c r="A26" s="85"/>
      <c r="B26" s="85"/>
      <c r="C26" s="85"/>
      <c r="D26" s="85"/>
      <c r="E26" s="85"/>
      <c r="F26" s="85"/>
      <c r="G26" s="4"/>
      <c r="H26" s="4"/>
    </row>
    <row r="27" spans="1:8" ht="15" x14ac:dyDescent="0.2">
      <c r="A27" s="85"/>
      <c r="B27" s="85"/>
      <c r="C27" s="85"/>
      <c r="D27" s="85"/>
      <c r="E27" s="85"/>
      <c r="F27" s="85"/>
      <c r="G27" s="4"/>
      <c r="H27" s="4"/>
    </row>
    <row r="28" spans="1:8" ht="15" x14ac:dyDescent="0.2">
      <c r="A28" s="85"/>
      <c r="B28" s="85"/>
      <c r="C28" s="85"/>
      <c r="D28" s="85"/>
      <c r="E28" s="85"/>
      <c r="F28" s="85"/>
      <c r="G28" s="4"/>
      <c r="H28" s="4"/>
    </row>
    <row r="29" spans="1:8" ht="15" x14ac:dyDescent="0.2">
      <c r="A29" s="85"/>
      <c r="B29" s="85"/>
      <c r="C29" s="85"/>
      <c r="D29" s="85"/>
      <c r="E29" s="85"/>
      <c r="F29" s="85"/>
      <c r="G29" s="4"/>
      <c r="H29" s="4"/>
    </row>
    <row r="30" spans="1:8" ht="15" x14ac:dyDescent="0.2">
      <c r="A30" s="85"/>
      <c r="B30" s="85"/>
      <c r="C30" s="85"/>
      <c r="D30" s="85"/>
      <c r="E30" s="85"/>
      <c r="F30" s="85"/>
      <c r="G30" s="4"/>
      <c r="H30" s="4"/>
    </row>
    <row r="31" spans="1:8" ht="15" x14ac:dyDescent="0.2">
      <c r="A31" s="85"/>
      <c r="B31" s="85"/>
      <c r="C31" s="85"/>
      <c r="D31" s="85"/>
      <c r="E31" s="85"/>
      <c r="F31" s="85"/>
      <c r="G31" s="4"/>
      <c r="H31" s="4"/>
    </row>
    <row r="32" spans="1:8" ht="15" x14ac:dyDescent="0.2">
      <c r="A32" s="85"/>
      <c r="B32" s="85"/>
      <c r="C32" s="85"/>
      <c r="D32" s="85"/>
      <c r="E32" s="85"/>
      <c r="F32" s="85"/>
      <c r="G32" s="4"/>
      <c r="H32" s="4"/>
    </row>
    <row r="33" spans="1:9" ht="15" x14ac:dyDescent="0.2">
      <c r="A33" s="85"/>
      <c r="B33" s="85"/>
      <c r="C33" s="85"/>
      <c r="D33" s="85"/>
      <c r="E33" s="85"/>
      <c r="F33" s="85"/>
      <c r="G33" s="4"/>
      <c r="H33" s="4"/>
    </row>
    <row r="34" spans="1:9" ht="15" x14ac:dyDescent="0.3">
      <c r="A34" s="85"/>
      <c r="B34" s="97"/>
      <c r="C34" s="97"/>
      <c r="D34" s="97"/>
      <c r="E34" s="97"/>
      <c r="F34" s="97" t="s">
        <v>318</v>
      </c>
      <c r="G34" s="84">
        <f>SUM(G9:G33)</f>
        <v>0</v>
      </c>
      <c r="H34" s="84">
        <f>SUM(H9:H33)</f>
        <v>0</v>
      </c>
    </row>
    <row r="35" spans="1:9" ht="15" x14ac:dyDescent="0.3">
      <c r="A35" s="205"/>
      <c r="B35" s="205"/>
      <c r="C35" s="205"/>
      <c r="D35" s="205"/>
      <c r="E35" s="205"/>
      <c r="F35" s="205"/>
      <c r="G35" s="205"/>
      <c r="H35" s="177"/>
      <c r="I35" s="177"/>
    </row>
    <row r="36" spans="1:9" ht="15" x14ac:dyDescent="0.3">
      <c r="A36" s="206" t="s">
        <v>411</v>
      </c>
      <c r="B36" s="206"/>
      <c r="C36" s="205"/>
      <c r="D36" s="205"/>
      <c r="E36" s="205"/>
      <c r="F36" s="205"/>
      <c r="G36" s="205"/>
      <c r="H36" s="177"/>
      <c r="I36" s="177"/>
    </row>
    <row r="37" spans="1:9" ht="15" x14ac:dyDescent="0.3">
      <c r="A37" s="206"/>
      <c r="B37" s="206"/>
      <c r="C37" s="205"/>
      <c r="D37" s="205"/>
      <c r="E37" s="205"/>
      <c r="F37" s="205"/>
      <c r="G37" s="205"/>
      <c r="H37" s="177"/>
      <c r="I37" s="177"/>
    </row>
    <row r="38" spans="1:9" ht="15" x14ac:dyDescent="0.3">
      <c r="A38" s="206"/>
      <c r="B38" s="206"/>
      <c r="C38" s="177"/>
      <c r="D38" s="177"/>
      <c r="E38" s="177"/>
      <c r="F38" s="177"/>
      <c r="G38" s="177"/>
      <c r="H38" s="177"/>
      <c r="I38" s="177"/>
    </row>
    <row r="39" spans="1:9" ht="15" x14ac:dyDescent="0.3">
      <c r="A39" s="206"/>
      <c r="B39" s="206"/>
      <c r="C39" s="177"/>
      <c r="D39" s="177"/>
      <c r="E39" s="177"/>
      <c r="F39" s="177"/>
      <c r="G39" s="177"/>
      <c r="H39" s="177"/>
      <c r="I39" s="177"/>
    </row>
    <row r="40" spans="1:9" x14ac:dyDescent="0.2">
      <c r="A40" s="203"/>
      <c r="B40" s="203"/>
      <c r="C40" s="203"/>
      <c r="D40" s="203"/>
      <c r="E40" s="203"/>
      <c r="F40" s="203"/>
      <c r="G40" s="203"/>
      <c r="H40" s="203"/>
      <c r="I40" s="203"/>
    </row>
    <row r="41" spans="1:9" ht="15" x14ac:dyDescent="0.3">
      <c r="A41" s="183" t="s">
        <v>96</v>
      </c>
      <c r="B41" s="183"/>
      <c r="C41" s="177"/>
      <c r="D41" s="177"/>
      <c r="E41" s="177"/>
      <c r="F41" s="177"/>
      <c r="G41" s="177"/>
      <c r="H41" s="177"/>
      <c r="I41" s="177"/>
    </row>
    <row r="42" spans="1:9" ht="15" x14ac:dyDescent="0.3">
      <c r="A42" s="177"/>
      <c r="B42" s="177"/>
      <c r="C42" s="177"/>
      <c r="D42" s="177"/>
      <c r="E42" s="177"/>
      <c r="F42" s="177"/>
      <c r="G42" s="177"/>
      <c r="H42" s="177"/>
      <c r="I42" s="177"/>
    </row>
    <row r="43" spans="1:9" ht="15" x14ac:dyDescent="0.3">
      <c r="A43" s="177"/>
      <c r="B43" s="177"/>
      <c r="C43" s="177"/>
      <c r="D43" s="177"/>
      <c r="E43" s="177"/>
      <c r="F43" s="177"/>
      <c r="G43" s="177"/>
      <c r="H43" s="177"/>
      <c r="I43" s="184"/>
    </row>
    <row r="44" spans="1:9" ht="15" x14ac:dyDescent="0.3">
      <c r="A44" s="183"/>
      <c r="B44" s="183"/>
      <c r="C44" s="183" t="s">
        <v>376</v>
      </c>
      <c r="D44" s="183"/>
      <c r="E44" s="205"/>
      <c r="F44" s="183"/>
      <c r="G44" s="183"/>
      <c r="H44" s="177"/>
      <c r="I44" s="184"/>
    </row>
    <row r="45" spans="1:9" ht="15" x14ac:dyDescent="0.3">
      <c r="A45" s="177"/>
      <c r="B45" s="177"/>
      <c r="C45" s="177" t="s">
        <v>253</v>
      </c>
      <c r="D45" s="177"/>
      <c r="E45" s="177"/>
      <c r="F45" s="177"/>
      <c r="G45" s="177"/>
      <c r="H45" s="177"/>
      <c r="I45" s="184"/>
    </row>
    <row r="46" spans="1:9" x14ac:dyDescent="0.2">
      <c r="A46" s="185"/>
      <c r="B46" s="185"/>
      <c r="C46" s="185" t="s">
        <v>127</v>
      </c>
      <c r="D46" s="185"/>
      <c r="E46" s="185"/>
      <c r="F46" s="185"/>
      <c r="G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 store</cp:lastModifiedBy>
  <cp:lastPrinted>2020-12-14T08:32:02Z</cp:lastPrinted>
  <dcterms:created xsi:type="dcterms:W3CDTF">2011-12-27T13:20:18Z</dcterms:created>
  <dcterms:modified xsi:type="dcterms:W3CDTF">2020-12-14T08:39:33Z</dcterms:modified>
</cp:coreProperties>
</file>